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drawings/drawing7.xml" ContentType="application/vnd.openxmlformats-officedocument.drawing+xml"/>
  <Override PartName="/xl/drawings/drawing8.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10.10.10.2\01000000白石町\01130000農業振興課\03園芸農産係\R7年度\02補助事業\03県単（園芸）\00さが園芸888整備支援事業\広報（R8年度事業要望受付）\R7.4.7～6.30町ホームページ\添付ファイル\"/>
    </mc:Choice>
  </mc:AlternateContent>
  <bookViews>
    <workbookView xWindow="0" yWindow="0" windowWidth="28800" windowHeight="12210"/>
  </bookViews>
  <sheets>
    <sheet name="別紙B-2" sheetId="11" r:id="rId1"/>
    <sheet name="別紙C" sheetId="12" r:id="rId2"/>
    <sheet name="別紙D" sheetId="13" r:id="rId3"/>
    <sheet name="別紙E" sheetId="14" r:id="rId4"/>
    <sheet name="別紙F" sheetId="15" r:id="rId5"/>
    <sheet name="別紙H" sheetId="16" r:id="rId6"/>
    <sheet name="別紙I" sheetId="34" r:id="rId7"/>
    <sheet name="別紙J" sheetId="28" r:id="rId8"/>
    <sheet name="参考様式1" sheetId="17" r:id="rId9"/>
    <sheet name="2" sheetId="18" r:id="rId10"/>
    <sheet name="3" sheetId="19" r:id="rId11"/>
    <sheet name="4(根域)" sheetId="20" r:id="rId12"/>
    <sheet name="4(V字)" sheetId="21" r:id="rId13"/>
    <sheet name="5" sheetId="22" r:id="rId14"/>
    <sheet name="6" sheetId="23" r:id="rId15"/>
    <sheet name="7" sheetId="24" r:id="rId16"/>
    <sheet name="8" sheetId="33" r:id="rId17"/>
    <sheet name="Sheet1" sheetId="30" r:id="rId18"/>
    <sheet name="リスト" sheetId="2" state="hidden" r:id="rId19"/>
    <sheet name="根域制限栽培リスト（削除不可）" sheetId="26" state="hidden" r:id="rId20"/>
    <sheet name="V字ジョイントリスト（削除不可）" sheetId="27" state="hidden" r:id="rId21"/>
  </sheets>
  <externalReferences>
    <externalReference r:id="rId22"/>
    <externalReference r:id="rId23"/>
    <externalReference r:id="rId24"/>
    <externalReference r:id="rId25"/>
    <externalReference r:id="rId26"/>
  </externalReferences>
  <definedNames>
    <definedName name="_xlnm._FilterDatabase" localSheetId="2" hidden="1">別紙D!$K$39:$AH$39</definedName>
    <definedName name="GAP" localSheetId="5">[1]リスト!$L$2:$L$5</definedName>
    <definedName name="GAP">[2]リスト!$L$2:$L$5</definedName>
    <definedName name="_xlnm.Print_Area" localSheetId="12">'4(V字)'!$A$1:$M$25</definedName>
    <definedName name="_xlnm.Print_Area" localSheetId="11">'4(根域)'!$A$1:$M$25</definedName>
    <definedName name="_xlnm.Print_Area" localSheetId="13">'5'!$A$1:$J$23</definedName>
    <definedName name="_xlnm.Print_Area" localSheetId="14">'6'!$A$1:$R$62</definedName>
    <definedName name="_xlnm.Print_Area" localSheetId="8">参考様式1!$A$1:$G$59</definedName>
    <definedName name="_xlnm.Print_Area" localSheetId="0">'別紙B-2'!$A$1:$BQ$87</definedName>
    <definedName name="_xlnm.Print_Area" localSheetId="1">別紙C!$A$1:$AK$89</definedName>
    <definedName name="_xlnm.Print_Area" localSheetId="2">別紙D!$A$1:$AJ$52</definedName>
    <definedName name="_xlnm.Print_Area" localSheetId="3">別紙E!$A$1:$AH$46</definedName>
    <definedName name="_xlnm.Print_Area" localSheetId="6">別紙I!$A$1:$AH$17</definedName>
    <definedName name="_xlnm.Print_Area" localSheetId="7">別紙J!$A$1:$AH$39</definedName>
    <definedName name="ステップアップ">リスト!$W$2:$W$4</definedName>
    <definedName name="ステップアップ事業実施主体">リスト!$O$2:$O$7</definedName>
    <definedName name="園芸団地">リスト!$Z$2:$Z$10</definedName>
    <definedName name="園芸団地事業実施主体">リスト!$R$2:$R$9</definedName>
    <definedName name="園芸用ハウス等">リスト!$AD$2:$AD$10</definedName>
    <definedName name="共同作業">リスト!$N$2:$N$16</definedName>
    <definedName name="共同性の確保">リスト!$M$2:$M$5</definedName>
    <definedName name="共同利用機械・装置">リスト!$AN$2:$AN$19</definedName>
    <definedName name="経営基盤強化">リスト!$Y$2:$Y$12</definedName>
    <definedName name="経営基盤強化事業実施主体">リスト!$Q$2:$Q$9</definedName>
    <definedName name="経営基盤強化成果目標">リスト!$Y$2:$Y$12</definedName>
    <definedName name="県補助率" localSheetId="6">[3]リスト!$G$2:$G$7</definedName>
    <definedName name="県補助率">リスト!$G$2:$G$7</definedName>
    <definedName name="効率的集出荷">リスト!$AA$2:$AA$10</definedName>
    <definedName name="効率的集出荷事業実施主体">リスト!$S$2:$S$6</definedName>
    <definedName name="効率的成果目標">リスト!$AA$2:$AA$10</definedName>
    <definedName name="高品質化機械・装置">リスト!$AF$2:$AF$12</definedName>
    <definedName name="市町名" localSheetId="5">[4]リスト!$A$2:$A$21</definedName>
    <definedName name="市町名" localSheetId="6">[3]リスト!$A$2:$A$21</definedName>
    <definedName name="市町名">リスト!$A$2:$A$21</definedName>
    <definedName name="施行方法" localSheetId="6">[3]リスト!$D$2:$D$4</definedName>
    <definedName name="施行方法">リスト!$D$2:$D$4</definedName>
    <definedName name="施設種類" localSheetId="6">[3]リスト!$AR$2:$AR$11</definedName>
    <definedName name="施設種類">リスト!$AR$2:$AR$11</definedName>
    <definedName name="事業メニュー" localSheetId="5">[4]リスト!$B$2:$B$6</definedName>
    <definedName name="事業メニュー" localSheetId="6">[3]リスト!$B$2:$B$6</definedName>
    <definedName name="事業メニュー">リスト!$B$2:$B$6</definedName>
    <definedName name="事業実施主体の区分">リスト!$S$2:$S$16</definedName>
    <definedName name="事業量単位" localSheetId="6">[3]リスト!$K$2:$K$6</definedName>
    <definedName name="事業量単位">リスト!$K$2:$K$6</definedName>
    <definedName name="所得向上補助率">リスト!$F$2:$F$6</definedName>
    <definedName name="消費税の区分">[2]リスト!$J$2:$J$4</definedName>
    <definedName name="消費税区分" localSheetId="10">#REF!</definedName>
    <definedName name="消費税区分" localSheetId="6">[3]リスト!$J$2:$J$5</definedName>
    <definedName name="消費税区分">リスト!$J$2:$J$5</definedName>
    <definedName name="省石油型機械・装置">リスト!$AG$2:$AG$6</definedName>
    <definedName name="省力化機械・装置">リスト!$AE$2:$AE$23</definedName>
    <definedName name="新規就農者">リスト!$X$2:$X$12</definedName>
    <definedName name="新規就農者事業実施主体">リスト!$P$2:$P$7</definedName>
    <definedName name="新規成果目標">リスト!$X$2:$X$12</definedName>
    <definedName name="新規補助率">リスト!$E$2:$E$3</definedName>
    <definedName name="成果目標単位" localSheetId="6">[3]リスト!$AB$2:$AB$13</definedName>
    <definedName name="成果目標単位">リスト!$AB$2:$AB$13</definedName>
    <definedName name="政策的な施設・機械・装置等">リスト!$AK$2:$AK$4</definedName>
    <definedName name="政策目的">[2]リスト!$B$2:$B$4</definedName>
    <definedName name="選別・調整・加工用機械・装置">リスト!$AI$2:$AI$7</definedName>
    <definedName name="大雨・大雪被害防止対策">リスト!$AL$2:$AL$5</definedName>
    <definedName name="団地成果目標">リスト!$Z$2:$Z$10</definedName>
    <definedName name="長寿命化対策">リスト!$AJ$2:$AJ$6</definedName>
    <definedName name="土づくり用・病害虫低減機械・装置">リスト!$AH$2:$AH$8</definedName>
    <definedName name="特認タイプ" localSheetId="6">[3]リスト!$T$2:$T$7</definedName>
    <definedName name="特認タイプ">リスト!$T$2:$T$7</definedName>
    <definedName name="品目" localSheetId="6">[3]リスト!$C$2:$C$32</definedName>
    <definedName name="品目">リスト!$C$2:$C$32</definedName>
    <definedName name="品目目">[2]リスト!$G$2:$G$33</definedName>
    <definedName name="附帯設備等">リスト!$AM$2:$AM$22</definedName>
    <definedName name="有機等">リスト!$U$2:$U$3</definedName>
    <definedName name="露地野菜集出荷システム">リスト!$AO$2:$AO$6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6" i="34" l="1"/>
  <c r="N8" i="34"/>
  <c r="D4" i="33" l="1"/>
  <c r="L26" i="33"/>
  <c r="L25" i="33"/>
  <c r="M25" i="33" s="1"/>
  <c r="L24" i="33"/>
  <c r="L23" i="33"/>
  <c r="L22" i="33"/>
  <c r="M22" i="33" s="1"/>
  <c r="L20" i="33"/>
  <c r="L19" i="33"/>
  <c r="L18" i="33"/>
  <c r="L17" i="33"/>
  <c r="L16" i="33"/>
  <c r="L14" i="33"/>
  <c r="L13" i="33"/>
  <c r="L12" i="33"/>
  <c r="L11" i="33"/>
  <c r="M11" i="33" s="1"/>
  <c r="L9" i="33"/>
  <c r="M9" i="33" s="1"/>
  <c r="M16" i="33" l="1"/>
  <c r="M27" i="28"/>
  <c r="H18" i="15" l="1"/>
  <c r="AK2" i="16"/>
  <c r="B19" i="11"/>
  <c r="Y5" i="11"/>
  <c r="F5" i="24" l="1"/>
  <c r="F4" i="24"/>
  <c r="J12" i="23"/>
  <c r="E5" i="22"/>
  <c r="F8" i="21"/>
  <c r="F8" i="20"/>
  <c r="C18" i="19"/>
  <c r="C11" i="19"/>
  <c r="C12" i="19"/>
  <c r="C13" i="19"/>
  <c r="C14" i="19"/>
  <c r="C15" i="19"/>
  <c r="C16" i="19"/>
  <c r="C17" i="19"/>
  <c r="C10" i="19"/>
  <c r="G9" i="19" l="1"/>
  <c r="P9" i="19" s="1"/>
  <c r="W9" i="19" s="1"/>
  <c r="AU11" i="2"/>
  <c r="AU10" i="2"/>
  <c r="AU9" i="2"/>
  <c r="AU8" i="2"/>
  <c r="AU7" i="2"/>
  <c r="AU6" i="2"/>
  <c r="AU5" i="2"/>
  <c r="AU4" i="2"/>
  <c r="AU3" i="2"/>
  <c r="AU2" i="2"/>
  <c r="C9" i="19"/>
  <c r="G5" i="19"/>
  <c r="C4" i="17"/>
  <c r="C5" i="17" s="1"/>
  <c r="C6" i="17" s="1"/>
  <c r="AI27" i="16"/>
  <c r="Z27" i="16"/>
  <c r="W27" i="16"/>
  <c r="N27" i="16"/>
  <c r="K27" i="16"/>
  <c r="K35" i="16" s="1"/>
  <c r="I18" i="16"/>
  <c r="AV5" i="16"/>
  <c r="AH5" i="16"/>
  <c r="A18" i="16" s="1"/>
  <c r="U5" i="16"/>
  <c r="K5" i="16"/>
  <c r="D5" i="16"/>
  <c r="G18" i="19" l="1"/>
  <c r="P18" i="19" s="1"/>
  <c r="W18" i="19" s="1"/>
  <c r="AE18" i="19" s="1"/>
  <c r="G17" i="19"/>
  <c r="P17" i="19" s="1"/>
  <c r="W17" i="19" s="1"/>
  <c r="AE17" i="19" s="1"/>
  <c r="G16" i="19"/>
  <c r="P16" i="19" s="1"/>
  <c r="W16" i="19" s="1"/>
  <c r="AE16" i="19" s="1"/>
  <c r="K31" i="16"/>
  <c r="G15" i="19"/>
  <c r="P15" i="19" s="1"/>
  <c r="W15" i="19" s="1"/>
  <c r="AE15" i="19" s="1"/>
  <c r="G14" i="19"/>
  <c r="P14" i="19" s="1"/>
  <c r="W14" i="19" s="1"/>
  <c r="AE14" i="19" s="1"/>
  <c r="G13" i="19"/>
  <c r="P13" i="19" s="1"/>
  <c r="W13" i="19" s="1"/>
  <c r="AE13" i="19" s="1"/>
  <c r="G12" i="19"/>
  <c r="P12" i="19" s="1"/>
  <c r="W12" i="19" s="1"/>
  <c r="AE12" i="19" s="1"/>
  <c r="G10" i="19"/>
  <c r="P10" i="19" s="1"/>
  <c r="W10" i="19" s="1"/>
  <c r="AE10" i="19" s="1"/>
  <c r="G11" i="19"/>
  <c r="P11" i="19" s="1"/>
  <c r="W11" i="19" s="1"/>
  <c r="AE11" i="19" s="1"/>
  <c r="N5" i="12"/>
  <c r="F5" i="12"/>
  <c r="E28" i="24"/>
  <c r="H20" i="22"/>
  <c r="C8" i="21"/>
  <c r="G8" i="21"/>
  <c r="E24" i="21" s="1"/>
  <c r="L8" i="21"/>
  <c r="C10" i="21" s="1"/>
  <c r="F10" i="21"/>
  <c r="D13" i="21"/>
  <c r="E17" i="21"/>
  <c r="E18" i="21" s="1"/>
  <c r="B24" i="21"/>
  <c r="C24" i="21"/>
  <c r="D24" i="21"/>
  <c r="C8" i="20"/>
  <c r="G8" i="20"/>
  <c r="E24" i="20" s="1"/>
  <c r="L8" i="20"/>
  <c r="C10" i="20" s="1"/>
  <c r="F10" i="20"/>
  <c r="D13" i="20"/>
  <c r="E17" i="20"/>
  <c r="E18" i="20" s="1"/>
  <c r="B24" i="20"/>
  <c r="C24" i="20"/>
  <c r="D24" i="20"/>
  <c r="AE9" i="19"/>
  <c r="AA19" i="19"/>
  <c r="B12" i="18"/>
  <c r="C12" i="18"/>
  <c r="D12" i="18"/>
  <c r="B13" i="18"/>
  <c r="C13" i="18"/>
  <c r="D13" i="18"/>
  <c r="B14" i="18"/>
  <c r="C14" i="18"/>
  <c r="D14" i="18"/>
  <c r="B15" i="18"/>
  <c r="C15" i="18"/>
  <c r="D15" i="18"/>
  <c r="B16" i="18"/>
  <c r="C16" i="18"/>
  <c r="D16" i="18"/>
  <c r="B17" i="18"/>
  <c r="C17" i="18"/>
  <c r="D17" i="18"/>
  <c r="A18" i="18"/>
  <c r="B18" i="18"/>
  <c r="C18" i="18"/>
  <c r="D18" i="18"/>
  <c r="B19" i="18"/>
  <c r="C19" i="18"/>
  <c r="D19" i="18"/>
  <c r="B20" i="18"/>
  <c r="C20" i="18"/>
  <c r="D20" i="18"/>
  <c r="B21" i="18"/>
  <c r="C21" i="18"/>
  <c r="D21" i="18"/>
  <c r="A12" i="18"/>
  <c r="A13" i="18"/>
  <c r="A14" i="18"/>
  <c r="A15" i="18"/>
  <c r="A16" i="18"/>
  <c r="A17" i="18"/>
  <c r="A19" i="18"/>
  <c r="A20" i="18"/>
  <c r="A21" i="18"/>
  <c r="C11" i="17"/>
  <c r="D11" i="17"/>
  <c r="E11" i="17"/>
  <c r="F11" i="17"/>
  <c r="D16" i="17"/>
  <c r="E16" i="17"/>
  <c r="F16" i="17"/>
  <c r="C21" i="17"/>
  <c r="D21" i="17"/>
  <c r="E21" i="17"/>
  <c r="F21" i="17"/>
  <c r="D26" i="17"/>
  <c r="E26" i="17"/>
  <c r="F26" i="17"/>
  <c r="C31" i="17"/>
  <c r="D31" i="17"/>
  <c r="E31" i="17"/>
  <c r="F31" i="17"/>
  <c r="D36" i="17"/>
  <c r="E36" i="17"/>
  <c r="F36" i="17"/>
  <c r="C41" i="17"/>
  <c r="D41" i="17"/>
  <c r="E41" i="17"/>
  <c r="F41" i="17"/>
  <c r="D46" i="17"/>
  <c r="E46" i="17"/>
  <c r="F46" i="17"/>
  <c r="C51" i="17"/>
  <c r="D51" i="17"/>
  <c r="E51" i="17"/>
  <c r="F51" i="17"/>
  <c r="D56" i="17"/>
  <c r="E56" i="17"/>
  <c r="F56" i="17"/>
  <c r="AC14" i="16"/>
  <c r="A20" i="16"/>
  <c r="N31" i="16"/>
  <c r="T27" i="16"/>
  <c r="W35" i="16"/>
  <c r="Z31" i="16"/>
  <c r="AF27" i="16"/>
  <c r="AI35" i="16"/>
  <c r="T31" i="16"/>
  <c r="W31" i="16"/>
  <c r="AF31" i="16"/>
  <c r="A33" i="16"/>
  <c r="A37" i="16" s="1"/>
  <c r="T35" i="16"/>
  <c r="AF35" i="16"/>
  <c r="M2" i="15"/>
  <c r="M7" i="15"/>
  <c r="M34" i="14"/>
  <c r="AD12" i="12"/>
  <c r="AG12" i="12"/>
  <c r="L27" i="12" s="1"/>
  <c r="AD13" i="12"/>
  <c r="AG13" i="12"/>
  <c r="L28" i="12" s="1"/>
  <c r="L48" i="12" s="1"/>
  <c r="AD14" i="12"/>
  <c r="AG14" i="12"/>
  <c r="L29" i="12" s="1"/>
  <c r="L49" i="12" s="1"/>
  <c r="AD15" i="12"/>
  <c r="AG15" i="12"/>
  <c r="L30" i="12" s="1"/>
  <c r="L50" i="12" s="1"/>
  <c r="AD16" i="12"/>
  <c r="AG16" i="12"/>
  <c r="L31" i="12" s="1"/>
  <c r="L51" i="12" s="1"/>
  <c r="AD17" i="12"/>
  <c r="AG17" i="12"/>
  <c r="AD18" i="12"/>
  <c r="AG18" i="12"/>
  <c r="L33" i="12" s="1"/>
  <c r="L53" i="12" s="1"/>
  <c r="AD19" i="12"/>
  <c r="AG19" i="12"/>
  <c r="L34" i="12" s="1"/>
  <c r="L54" i="12" s="1"/>
  <c r="I20" i="12"/>
  <c r="L20" i="12"/>
  <c r="P20" i="12"/>
  <c r="S20" i="12"/>
  <c r="W20" i="12"/>
  <c r="Z20" i="12"/>
  <c r="AG21" i="12"/>
  <c r="I27" i="12"/>
  <c r="S27" i="12"/>
  <c r="E28" i="12"/>
  <c r="E48" i="12" s="1"/>
  <c r="I28" i="12"/>
  <c r="S28" i="12"/>
  <c r="E29" i="12"/>
  <c r="E49" i="12" s="1"/>
  <c r="I29" i="12"/>
  <c r="I49" i="12" s="1"/>
  <c r="S29" i="12"/>
  <c r="E30" i="12"/>
  <c r="I30" i="12"/>
  <c r="I50" i="12" s="1"/>
  <c r="S30" i="12"/>
  <c r="E31" i="12"/>
  <c r="E51" i="12" s="1"/>
  <c r="I31" i="12"/>
  <c r="S31" i="12"/>
  <c r="E32" i="12"/>
  <c r="I32" i="12"/>
  <c r="I52" i="12" s="1"/>
  <c r="L32" i="12"/>
  <c r="L52" i="12" s="1"/>
  <c r="S32" i="12"/>
  <c r="E33" i="12"/>
  <c r="E53" i="12" s="1"/>
  <c r="I33" i="12"/>
  <c r="I53" i="12" s="1"/>
  <c r="S33" i="12"/>
  <c r="E34" i="12"/>
  <c r="E54" i="12" s="1"/>
  <c r="I34" i="12"/>
  <c r="I54" i="12" s="1"/>
  <c r="S34" i="12"/>
  <c r="P35" i="12"/>
  <c r="L36" i="12"/>
  <c r="S36" i="12"/>
  <c r="P48" i="12"/>
  <c r="P49" i="12"/>
  <c r="E50" i="12"/>
  <c r="P50" i="12"/>
  <c r="I51" i="12"/>
  <c r="P51" i="12"/>
  <c r="E52" i="12"/>
  <c r="P52" i="12"/>
  <c r="P53" i="12"/>
  <c r="P54" i="12"/>
  <c r="S55" i="12"/>
  <c r="W55" i="12"/>
  <c r="Z55" i="12"/>
  <c r="I56" i="12"/>
  <c r="L56" i="12"/>
  <c r="P56" i="12"/>
  <c r="S56" i="12"/>
  <c r="W56" i="12"/>
  <c r="Z56" i="12"/>
  <c r="I70" i="12"/>
  <c r="N70" i="12"/>
  <c r="I85" i="12"/>
  <c r="N85" i="12"/>
  <c r="S85" i="12"/>
  <c r="I86" i="12"/>
  <c r="N86" i="12"/>
  <c r="S86" i="12"/>
  <c r="BS41" i="11"/>
  <c r="C26" i="11"/>
  <c r="BS34" i="11"/>
  <c r="E27" i="12" l="1"/>
  <c r="E12" i="12"/>
  <c r="AE19" i="19"/>
  <c r="AI31" i="16"/>
  <c r="C56" i="17"/>
  <c r="C46" i="17"/>
  <c r="C36" i="17"/>
  <c r="C26" i="17"/>
  <c r="C16" i="17"/>
  <c r="L55" i="12"/>
  <c r="S35" i="12"/>
  <c r="I35" i="12"/>
  <c r="P55" i="12"/>
  <c r="AD20" i="12"/>
  <c r="AG20" i="12"/>
  <c r="E64" i="12"/>
  <c r="E47" i="12"/>
  <c r="G11" i="21"/>
  <c r="G11" i="20"/>
  <c r="N35" i="16"/>
  <c r="Z35" i="16"/>
  <c r="L35" i="12"/>
  <c r="E79" i="12"/>
  <c r="I48" i="12"/>
  <c r="I55" i="12" s="1"/>
  <c r="S33" i="11"/>
  <c r="K33" i="11"/>
  <c r="G12" i="21" l="1"/>
  <c r="G12" i="20"/>
  <c r="C27" i="11"/>
  <c r="G13" i="21" l="1"/>
  <c r="G14" i="21"/>
  <c r="G13" i="20"/>
  <c r="G14" i="20"/>
  <c r="G24" i="20" s="1"/>
  <c r="BS42" i="11"/>
  <c r="BU42" i="11" s="1"/>
  <c r="BS43" i="11"/>
  <c r="BU43" i="11" s="1"/>
  <c r="BS44" i="11"/>
  <c r="BU44" i="11" s="1"/>
  <c r="BS45" i="11"/>
  <c r="BU45" i="11" s="1"/>
  <c r="BS46" i="11"/>
  <c r="BU46" i="11" s="1"/>
  <c r="BU41" i="11"/>
  <c r="BT46" i="11"/>
  <c r="BT45" i="11"/>
  <c r="BT44" i="11"/>
  <c r="C17" i="21" l="1"/>
  <c r="G18" i="21" s="1"/>
  <c r="F20" i="21" s="1"/>
  <c r="F24" i="21" s="1"/>
  <c r="H24" i="21" s="1"/>
  <c r="G15" i="21"/>
  <c r="C17" i="20"/>
  <c r="G18" i="20" s="1"/>
  <c r="F20" i="20" s="1"/>
  <c r="F24" i="20" s="1"/>
  <c r="H24" i="20" s="1"/>
  <c r="G15" i="20"/>
  <c r="BR13" i="11"/>
  <c r="P3" i="11"/>
  <c r="AA13" i="11" l="1"/>
  <c r="AL27" i="11" l="1"/>
  <c r="AL26" i="11"/>
  <c r="AN47" i="11"/>
  <c r="AI14" i="16" s="1"/>
  <c r="AJ47" i="11"/>
  <c r="T47" i="11" l="1"/>
  <c r="X47" i="11"/>
  <c r="AB41" i="11"/>
  <c r="AB46" i="11"/>
  <c r="AR46" i="11" s="1"/>
  <c r="AB42" i="11"/>
  <c r="AR42" i="11" s="1"/>
  <c r="AB45" i="11"/>
  <c r="AR45" i="11" s="1"/>
  <c r="AB44" i="11"/>
  <c r="AR44" i="11" s="1"/>
  <c r="AB43" i="11"/>
  <c r="AB47" i="11" l="1"/>
  <c r="W14" i="16" s="1"/>
  <c r="AO14" i="16" s="1"/>
  <c r="BT42" i="11"/>
  <c r="AR41" i="11"/>
  <c r="BT41" i="11"/>
  <c r="AR43" i="11"/>
  <c r="BT43" i="11"/>
  <c r="BT49" i="11" l="1"/>
  <c r="BU49" i="11"/>
  <c r="AR47" i="11"/>
  <c r="AF47" i="11"/>
  <c r="BV49" i="11" l="1"/>
  <c r="BU48" i="11" s="1"/>
</calcChain>
</file>

<file path=xl/comments1.xml><?xml version="1.0" encoding="utf-8"?>
<comments xmlns="http://schemas.openxmlformats.org/spreadsheetml/2006/main">
  <authors>
    <author>髙田　彩華（園芸農産課）</author>
  </authors>
  <commentList>
    <comment ref="P7" authorId="0" shapeId="0">
      <text>
        <r>
          <rPr>
            <sz val="9"/>
            <color indexed="81"/>
            <rFont val="BIZ UDゴシック"/>
            <family val="3"/>
            <charset val="128"/>
          </rPr>
          <t>「茶加工用機械・装置」の場合は、１機械・装置あたりの上限事業費</t>
        </r>
      </text>
    </comment>
    <comment ref="T7" authorId="0" shapeId="0">
      <text>
        <r>
          <rPr>
            <sz val="9"/>
            <color indexed="81"/>
            <rFont val="BIZ UDゴシック"/>
            <family val="3"/>
            <charset val="128"/>
          </rPr>
          <t>「茶加工用機械・装置」の場合、事業量は「○㎡」ではなく「一式」</t>
        </r>
      </text>
    </comment>
  </commentList>
</comments>
</file>

<file path=xl/sharedStrings.xml><?xml version="1.0" encoding="utf-8"?>
<sst xmlns="http://schemas.openxmlformats.org/spreadsheetml/2006/main" count="1264" uniqueCount="899">
  <si>
    <t>市町名</t>
    <rPh sb="0" eb="3">
      <t>シマチメイ</t>
    </rPh>
    <phoneticPr fontId="1"/>
  </si>
  <si>
    <t>事業実施主体名</t>
    <rPh sb="0" eb="7">
      <t>ジギョウジッシシュタイメイ</t>
    </rPh>
    <phoneticPr fontId="1"/>
  </si>
  <si>
    <t>事業内容</t>
    <rPh sb="0" eb="4">
      <t>ジギョウナイヨウ</t>
    </rPh>
    <phoneticPr fontId="1"/>
  </si>
  <si>
    <t>補助対象事業費</t>
    <rPh sb="0" eb="7">
      <t>ホジョタイショウジギョウヒ</t>
    </rPh>
    <phoneticPr fontId="1"/>
  </si>
  <si>
    <t>県費補助金</t>
    <rPh sb="0" eb="5">
      <t>ケンピホジョキン</t>
    </rPh>
    <phoneticPr fontId="1"/>
  </si>
  <si>
    <t>市町費</t>
    <rPh sb="0" eb="3">
      <t>シマチヒ</t>
    </rPh>
    <phoneticPr fontId="1"/>
  </si>
  <si>
    <t>その他</t>
    <rPh sb="2" eb="3">
      <t>タ</t>
    </rPh>
    <phoneticPr fontId="1"/>
  </si>
  <si>
    <t>補助率</t>
    <rPh sb="0" eb="3">
      <t>ホジョリツ</t>
    </rPh>
    <phoneticPr fontId="1"/>
  </si>
  <si>
    <t>合計</t>
    <rPh sb="0" eb="2">
      <t>ゴウケイ</t>
    </rPh>
    <phoneticPr fontId="1"/>
  </si>
  <si>
    <t>事業量</t>
    <rPh sb="0" eb="3">
      <t>ジギョウリョウ</t>
    </rPh>
    <phoneticPr fontId="1"/>
  </si>
  <si>
    <t>施行方法</t>
    <rPh sb="0" eb="4">
      <t>シコウホウホウ</t>
    </rPh>
    <phoneticPr fontId="1"/>
  </si>
  <si>
    <t>受益面積
（a）</t>
    <rPh sb="0" eb="4">
      <t>ジュエキメンセキ</t>
    </rPh>
    <phoneticPr fontId="1"/>
  </si>
  <si>
    <t>市町名</t>
    <rPh sb="0" eb="1">
      <t>シ</t>
    </rPh>
    <rPh sb="1" eb="2">
      <t>マチ</t>
    </rPh>
    <rPh sb="2" eb="3">
      <t>メイ</t>
    </rPh>
    <phoneticPr fontId="0"/>
  </si>
  <si>
    <t>施行方法</t>
    <rPh sb="0" eb="2">
      <t>セコウ</t>
    </rPh>
    <rPh sb="2" eb="4">
      <t>ホウホウ</t>
    </rPh>
    <phoneticPr fontId="0"/>
  </si>
  <si>
    <t>県補助率</t>
    <rPh sb="0" eb="1">
      <t>ケン</t>
    </rPh>
    <rPh sb="1" eb="4">
      <t>ホジョリツ</t>
    </rPh>
    <phoneticPr fontId="0"/>
  </si>
  <si>
    <t>消費税の区分</t>
    <rPh sb="0" eb="3">
      <t>ショウヒゼイ</t>
    </rPh>
    <rPh sb="4" eb="6">
      <t>クブン</t>
    </rPh>
    <phoneticPr fontId="0"/>
  </si>
  <si>
    <t>事業内容</t>
    <rPh sb="0" eb="2">
      <t>ジギョウ</t>
    </rPh>
    <rPh sb="2" eb="4">
      <t>ナイヨウ</t>
    </rPh>
    <phoneticPr fontId="0"/>
  </si>
  <si>
    <t>GAP</t>
  </si>
  <si>
    <t>佐賀市</t>
    <rPh sb="0" eb="3">
      <t>サガシ</t>
    </rPh>
    <phoneticPr fontId="0"/>
  </si>
  <si>
    <t>みかん</t>
  </si>
  <si>
    <t>直営施行</t>
    <rPh sb="0" eb="2">
      <t>チョクエイ</t>
    </rPh>
    <rPh sb="2" eb="4">
      <t>セコウ</t>
    </rPh>
    <phoneticPr fontId="0"/>
  </si>
  <si>
    <t>本則課税</t>
  </si>
  <si>
    <t>環境制御型耐候性ハウス</t>
    <rPh sb="0" eb="2">
      <t>カンキョウ</t>
    </rPh>
    <rPh sb="2" eb="4">
      <t>セイギョ</t>
    </rPh>
    <rPh sb="4" eb="5">
      <t>ガタ</t>
    </rPh>
    <rPh sb="5" eb="8">
      <t>タイコウセイ</t>
    </rPh>
    <phoneticPr fontId="0"/>
  </si>
  <si>
    <t>鳥栖市</t>
    <rPh sb="0" eb="3">
      <t>トスシ</t>
    </rPh>
    <phoneticPr fontId="0"/>
  </si>
  <si>
    <t>かんきつ</t>
  </si>
  <si>
    <t>請負施行</t>
    <rPh sb="0" eb="2">
      <t>ウケオイ</t>
    </rPh>
    <rPh sb="2" eb="4">
      <t>セコウ</t>
    </rPh>
    <phoneticPr fontId="0"/>
  </si>
  <si>
    <t>1/2（中山間）</t>
    <rPh sb="4" eb="5">
      <t>チュウ</t>
    </rPh>
    <rPh sb="5" eb="7">
      <t>サンカン</t>
    </rPh>
    <phoneticPr fontId="0"/>
  </si>
  <si>
    <t>簡易課税</t>
  </si>
  <si>
    <t>唐津市</t>
    <rPh sb="0" eb="3">
      <t>カラツシ</t>
    </rPh>
    <phoneticPr fontId="0"/>
  </si>
  <si>
    <t>ハウスみかん</t>
  </si>
  <si>
    <t>代行施行</t>
    <rPh sb="0" eb="2">
      <t>ダイコウ</t>
    </rPh>
    <rPh sb="2" eb="4">
      <t>セコウ</t>
    </rPh>
    <phoneticPr fontId="0"/>
  </si>
  <si>
    <t>1/2（大雨・大雪）</t>
    <rPh sb="4" eb="6">
      <t>オオアメ</t>
    </rPh>
    <rPh sb="7" eb="9">
      <t>オオユキ</t>
    </rPh>
    <phoneticPr fontId="0"/>
  </si>
  <si>
    <t>多久市</t>
    <rPh sb="0" eb="3">
      <t>タクシ</t>
    </rPh>
    <phoneticPr fontId="0"/>
  </si>
  <si>
    <t>なし</t>
  </si>
  <si>
    <t>ガラス室ハウス</t>
    <rPh sb="3" eb="4">
      <t>シツ</t>
    </rPh>
    <phoneticPr fontId="0"/>
  </si>
  <si>
    <t>伊万里市</t>
    <rPh sb="0" eb="4">
      <t>イマリシ</t>
    </rPh>
    <phoneticPr fontId="0"/>
  </si>
  <si>
    <t>ぶどう</t>
  </si>
  <si>
    <t>武雄市</t>
    <rPh sb="0" eb="3">
      <t>タケオシ</t>
    </rPh>
    <phoneticPr fontId="0"/>
  </si>
  <si>
    <t>キウイフルーツ</t>
  </si>
  <si>
    <t>軽量鉄骨ハウス</t>
    <rPh sb="0" eb="2">
      <t>ケイリョウ</t>
    </rPh>
    <rPh sb="2" eb="4">
      <t>テッコツ</t>
    </rPh>
    <phoneticPr fontId="0"/>
  </si>
  <si>
    <t>鹿島市</t>
    <rPh sb="0" eb="3">
      <t>カシマシ</t>
    </rPh>
    <phoneticPr fontId="0"/>
  </si>
  <si>
    <t>もも</t>
  </si>
  <si>
    <t>パイプハウス</t>
  </si>
  <si>
    <t>小城市</t>
    <rPh sb="0" eb="3">
      <t>オギシ</t>
    </rPh>
    <phoneticPr fontId="0"/>
  </si>
  <si>
    <t>その他施設果樹（　）</t>
    <rPh sb="2" eb="3">
      <t>タ</t>
    </rPh>
    <rPh sb="3" eb="5">
      <t>シセツ</t>
    </rPh>
    <rPh sb="5" eb="7">
      <t>カジュ</t>
    </rPh>
    <phoneticPr fontId="0"/>
  </si>
  <si>
    <t>降雨防止施設</t>
    <rPh sb="0" eb="2">
      <t>コウウ</t>
    </rPh>
    <rPh sb="2" eb="4">
      <t>ボウシ</t>
    </rPh>
    <rPh sb="4" eb="6">
      <t>シセツ</t>
    </rPh>
    <phoneticPr fontId="0"/>
  </si>
  <si>
    <t>嬉野市</t>
    <rPh sb="0" eb="3">
      <t>ウレシノシ</t>
    </rPh>
    <phoneticPr fontId="0"/>
  </si>
  <si>
    <t>その他露地果樹（　）</t>
    <rPh sb="2" eb="3">
      <t>タ</t>
    </rPh>
    <rPh sb="3" eb="5">
      <t>ロジ</t>
    </rPh>
    <rPh sb="5" eb="7">
      <t>カジュ</t>
    </rPh>
    <phoneticPr fontId="0"/>
  </si>
  <si>
    <t>育苗施設</t>
    <rPh sb="0" eb="2">
      <t>イクビョウ</t>
    </rPh>
    <rPh sb="2" eb="4">
      <t>シセツ</t>
    </rPh>
    <phoneticPr fontId="0"/>
  </si>
  <si>
    <t>神埼市</t>
    <rPh sb="0" eb="3">
      <t>カンザキシ</t>
    </rPh>
    <phoneticPr fontId="0"/>
  </si>
  <si>
    <t>いちご</t>
  </si>
  <si>
    <t>井戸</t>
    <rPh sb="0" eb="2">
      <t>イド</t>
    </rPh>
    <phoneticPr fontId="0"/>
  </si>
  <si>
    <t>吉野ヶ里町</t>
    <rPh sb="0" eb="5">
      <t>ヨシノガリチョウ</t>
    </rPh>
    <phoneticPr fontId="0"/>
  </si>
  <si>
    <t>きゅうり</t>
  </si>
  <si>
    <t>基山町</t>
    <rPh sb="0" eb="3">
      <t>キヤマチョウ</t>
    </rPh>
    <phoneticPr fontId="0"/>
  </si>
  <si>
    <t>トマト</t>
  </si>
  <si>
    <t>いちご高設栽培施設</t>
    <rPh sb="3" eb="5">
      <t>コウセツ</t>
    </rPh>
    <rPh sb="5" eb="7">
      <t>サイバイ</t>
    </rPh>
    <rPh sb="7" eb="9">
      <t>シセツ</t>
    </rPh>
    <phoneticPr fontId="0"/>
  </si>
  <si>
    <t>上峰町</t>
    <rPh sb="0" eb="3">
      <t>カミミネチョウ</t>
    </rPh>
    <phoneticPr fontId="0"/>
  </si>
  <si>
    <t>なす</t>
  </si>
  <si>
    <t>複合環境制御装置</t>
    <rPh sb="0" eb="2">
      <t>フクゴウ</t>
    </rPh>
    <rPh sb="2" eb="4">
      <t>カンキョウ</t>
    </rPh>
    <rPh sb="4" eb="6">
      <t>セイギョ</t>
    </rPh>
    <rPh sb="6" eb="8">
      <t>ソウチ</t>
    </rPh>
    <phoneticPr fontId="0"/>
  </si>
  <si>
    <t>みやき町</t>
    <rPh sb="3" eb="4">
      <t>チョウ</t>
    </rPh>
    <phoneticPr fontId="0"/>
  </si>
  <si>
    <t>アスパラガス</t>
  </si>
  <si>
    <t>自動カーテン装置</t>
    <rPh sb="0" eb="2">
      <t>ジドウ</t>
    </rPh>
    <rPh sb="6" eb="8">
      <t>ソウチ</t>
    </rPh>
    <phoneticPr fontId="0"/>
  </si>
  <si>
    <t>玄海町</t>
    <rPh sb="0" eb="3">
      <t>ゲンカイチョウ</t>
    </rPh>
    <phoneticPr fontId="0"/>
  </si>
  <si>
    <t>こねぎ</t>
  </si>
  <si>
    <t>養液栽培装置</t>
    <rPh sb="0" eb="2">
      <t>ヨウエキ</t>
    </rPh>
    <rPh sb="2" eb="4">
      <t>サイバイ</t>
    </rPh>
    <rPh sb="4" eb="6">
      <t>ソウチ</t>
    </rPh>
    <phoneticPr fontId="0"/>
  </si>
  <si>
    <t>有田町</t>
    <rPh sb="0" eb="3">
      <t>アリタチョウ</t>
    </rPh>
    <phoneticPr fontId="0"/>
  </si>
  <si>
    <t>チンゲンサイ</t>
  </si>
  <si>
    <t>播種機</t>
    <rPh sb="0" eb="2">
      <t>ハシュ</t>
    </rPh>
    <rPh sb="2" eb="3">
      <t>キ</t>
    </rPh>
    <phoneticPr fontId="0"/>
  </si>
  <si>
    <t>大町町</t>
    <rPh sb="0" eb="2">
      <t>オオマチ</t>
    </rPh>
    <rPh sb="2" eb="3">
      <t>マチ</t>
    </rPh>
    <phoneticPr fontId="0"/>
  </si>
  <si>
    <t>ほうれんそう</t>
  </si>
  <si>
    <t>定植機</t>
    <rPh sb="0" eb="2">
      <t>テイショク</t>
    </rPh>
    <rPh sb="2" eb="3">
      <t>キ</t>
    </rPh>
    <phoneticPr fontId="0"/>
  </si>
  <si>
    <t>江北町</t>
    <rPh sb="0" eb="3">
      <t>コウホクマチ</t>
    </rPh>
    <phoneticPr fontId="0"/>
  </si>
  <si>
    <t>パセリ</t>
  </si>
  <si>
    <t>収穫機</t>
    <rPh sb="0" eb="2">
      <t>シュウカク</t>
    </rPh>
    <rPh sb="2" eb="3">
      <t>キ</t>
    </rPh>
    <phoneticPr fontId="0"/>
  </si>
  <si>
    <t>白石町</t>
    <rPh sb="0" eb="2">
      <t>シロイシ</t>
    </rPh>
    <rPh sb="2" eb="3">
      <t>チョウ</t>
    </rPh>
    <phoneticPr fontId="0"/>
  </si>
  <si>
    <t>たまねぎ</t>
  </si>
  <si>
    <t>収穫機（ピッカー）</t>
    <rPh sb="0" eb="2">
      <t>シュウカク</t>
    </rPh>
    <rPh sb="2" eb="3">
      <t>キ</t>
    </rPh>
    <phoneticPr fontId="0"/>
  </si>
  <si>
    <t>太良町</t>
    <rPh sb="0" eb="3">
      <t>タラチョウ</t>
    </rPh>
    <phoneticPr fontId="0"/>
  </si>
  <si>
    <t>キャベツ</t>
  </si>
  <si>
    <t>収穫機（茎葉処理機）</t>
    <rPh sb="0" eb="2">
      <t>シュウカク</t>
    </rPh>
    <rPh sb="2" eb="3">
      <t>キ</t>
    </rPh>
    <rPh sb="4" eb="6">
      <t>ケイヨウ</t>
    </rPh>
    <rPh sb="6" eb="9">
      <t>ショリキ</t>
    </rPh>
    <phoneticPr fontId="0"/>
  </si>
  <si>
    <t>レタス</t>
  </si>
  <si>
    <t>乗用管理機</t>
    <rPh sb="0" eb="2">
      <t>ジョウヨウ</t>
    </rPh>
    <rPh sb="2" eb="4">
      <t>カンリ</t>
    </rPh>
    <rPh sb="4" eb="5">
      <t>キ</t>
    </rPh>
    <phoneticPr fontId="0"/>
  </si>
  <si>
    <t>ブロッコリー</t>
  </si>
  <si>
    <t>乗用草刈機</t>
    <rPh sb="0" eb="2">
      <t>ジョウヨウ</t>
    </rPh>
    <rPh sb="2" eb="4">
      <t>クサカリ</t>
    </rPh>
    <rPh sb="4" eb="5">
      <t>キ</t>
    </rPh>
    <phoneticPr fontId="0"/>
  </si>
  <si>
    <t>ばれいしょ</t>
  </si>
  <si>
    <t>乗用摘採機</t>
    <rPh sb="0" eb="2">
      <t>ジョウヨウ</t>
    </rPh>
    <rPh sb="2" eb="4">
      <t>テキサイ</t>
    </rPh>
    <rPh sb="4" eb="5">
      <t>キ</t>
    </rPh>
    <phoneticPr fontId="0"/>
  </si>
  <si>
    <t>れんこん</t>
  </si>
  <si>
    <t>乗用中刈機</t>
    <rPh sb="0" eb="2">
      <t>ジョウヨウ</t>
    </rPh>
    <rPh sb="2" eb="3">
      <t>チュウ</t>
    </rPh>
    <rPh sb="3" eb="4">
      <t>ガ</t>
    </rPh>
    <rPh sb="4" eb="5">
      <t>キ</t>
    </rPh>
    <phoneticPr fontId="0"/>
  </si>
  <si>
    <t>みずな</t>
  </si>
  <si>
    <t>茶乗用型複合作業機</t>
    <rPh sb="0" eb="1">
      <t>チャ</t>
    </rPh>
    <rPh sb="1" eb="3">
      <t>ジョウヨウ</t>
    </rPh>
    <rPh sb="3" eb="4">
      <t>ガタ</t>
    </rPh>
    <rPh sb="4" eb="6">
      <t>フクゴウ</t>
    </rPh>
    <rPh sb="6" eb="9">
      <t>サギョウキ</t>
    </rPh>
    <phoneticPr fontId="0"/>
  </si>
  <si>
    <t>その他施設野菜（　）</t>
    <rPh sb="2" eb="3">
      <t>タ</t>
    </rPh>
    <rPh sb="3" eb="5">
      <t>シセツ</t>
    </rPh>
    <rPh sb="5" eb="7">
      <t>ヤサイ</t>
    </rPh>
    <phoneticPr fontId="0"/>
  </si>
  <si>
    <t>省力防除機械・装置</t>
    <rPh sb="0" eb="2">
      <t>ショウリョク</t>
    </rPh>
    <rPh sb="2" eb="4">
      <t>ボウジョ</t>
    </rPh>
    <rPh sb="4" eb="6">
      <t>キカイ</t>
    </rPh>
    <rPh sb="7" eb="9">
      <t>ソウチ</t>
    </rPh>
    <phoneticPr fontId="0"/>
  </si>
  <si>
    <t>その他露地野菜（　）</t>
    <rPh sb="2" eb="3">
      <t>タ</t>
    </rPh>
    <rPh sb="3" eb="5">
      <t>ロジ</t>
    </rPh>
    <rPh sb="5" eb="7">
      <t>ヤサイ</t>
    </rPh>
    <phoneticPr fontId="0"/>
  </si>
  <si>
    <t>省力施肥潅水装置</t>
    <rPh sb="0" eb="2">
      <t>ショウリョク</t>
    </rPh>
    <rPh sb="2" eb="4">
      <t>セヒ</t>
    </rPh>
    <rPh sb="4" eb="6">
      <t>カンスイ</t>
    </rPh>
    <rPh sb="6" eb="8">
      <t>ソウチ</t>
    </rPh>
    <phoneticPr fontId="0"/>
  </si>
  <si>
    <t>花き（　）</t>
    <rPh sb="0" eb="1">
      <t>カ</t>
    </rPh>
    <phoneticPr fontId="0"/>
  </si>
  <si>
    <t>環境感知警報機</t>
    <rPh sb="0" eb="2">
      <t>カンキョウ</t>
    </rPh>
    <rPh sb="2" eb="4">
      <t>カンチ</t>
    </rPh>
    <rPh sb="4" eb="7">
      <t>ケイホウキ</t>
    </rPh>
    <phoneticPr fontId="0"/>
  </si>
  <si>
    <t>茶</t>
    <rPh sb="0" eb="1">
      <t>チャ</t>
    </rPh>
    <phoneticPr fontId="0"/>
  </si>
  <si>
    <t>低コストな園地改良</t>
    <rPh sb="0" eb="1">
      <t>テイ</t>
    </rPh>
    <rPh sb="5" eb="7">
      <t>エンチ</t>
    </rPh>
    <rPh sb="7" eb="9">
      <t>カイリョウ</t>
    </rPh>
    <phoneticPr fontId="0"/>
  </si>
  <si>
    <t>葉たばこ</t>
    <rPh sb="0" eb="1">
      <t>ハ</t>
    </rPh>
    <phoneticPr fontId="0"/>
  </si>
  <si>
    <t>省力化機械・装置その他（　）</t>
    <rPh sb="0" eb="3">
      <t>ショウリョクカ</t>
    </rPh>
    <rPh sb="3" eb="5">
      <t>キカイ</t>
    </rPh>
    <rPh sb="6" eb="8">
      <t>ソウチ</t>
    </rPh>
    <rPh sb="10" eb="11">
      <t>タ</t>
    </rPh>
    <phoneticPr fontId="0"/>
  </si>
  <si>
    <t>根域制限栽培施設</t>
    <rPh sb="0" eb="1">
      <t>コン</t>
    </rPh>
    <rPh sb="1" eb="2">
      <t>イキ</t>
    </rPh>
    <rPh sb="2" eb="4">
      <t>セイゲン</t>
    </rPh>
    <rPh sb="4" eb="6">
      <t>サイバイ</t>
    </rPh>
    <rPh sb="6" eb="8">
      <t>シセツ</t>
    </rPh>
    <phoneticPr fontId="0"/>
  </si>
  <si>
    <t>マルチ点滴潅水装置</t>
    <rPh sb="3" eb="5">
      <t>テンテキ</t>
    </rPh>
    <rPh sb="5" eb="7">
      <t>カンスイ</t>
    </rPh>
    <rPh sb="7" eb="9">
      <t>ソウチ</t>
    </rPh>
    <phoneticPr fontId="0"/>
  </si>
  <si>
    <t>光合成促進装置</t>
    <rPh sb="0" eb="3">
      <t>コウゴウセイ</t>
    </rPh>
    <rPh sb="3" eb="5">
      <t>ソクシン</t>
    </rPh>
    <rPh sb="5" eb="7">
      <t>ソウチ</t>
    </rPh>
    <phoneticPr fontId="0"/>
  </si>
  <si>
    <t>細霧冷房装置</t>
    <rPh sb="0" eb="2">
      <t>サイム</t>
    </rPh>
    <rPh sb="2" eb="4">
      <t>レイボウ</t>
    </rPh>
    <rPh sb="4" eb="6">
      <t>ソウチ</t>
    </rPh>
    <phoneticPr fontId="0"/>
  </si>
  <si>
    <t>施設全面開放装置</t>
    <rPh sb="0" eb="2">
      <t>シセツ</t>
    </rPh>
    <rPh sb="2" eb="4">
      <t>ゼンメン</t>
    </rPh>
    <rPh sb="4" eb="6">
      <t>カイホウ</t>
    </rPh>
    <rPh sb="6" eb="8">
      <t>ソウチ</t>
    </rPh>
    <phoneticPr fontId="0"/>
  </si>
  <si>
    <t>果樹棚</t>
    <rPh sb="0" eb="2">
      <t>カジュ</t>
    </rPh>
    <rPh sb="2" eb="3">
      <t>ダナ</t>
    </rPh>
    <phoneticPr fontId="0"/>
  </si>
  <si>
    <t>茶防霜施設</t>
    <rPh sb="0" eb="1">
      <t>チャ</t>
    </rPh>
    <rPh sb="1" eb="3">
      <t>ボウソウ</t>
    </rPh>
    <rPh sb="3" eb="5">
      <t>シセツ</t>
    </rPh>
    <phoneticPr fontId="0"/>
  </si>
  <si>
    <t>防風施設</t>
    <rPh sb="0" eb="2">
      <t>ボウフウ</t>
    </rPh>
    <rPh sb="2" eb="4">
      <t>シセツ</t>
    </rPh>
    <phoneticPr fontId="0"/>
  </si>
  <si>
    <t>防鳥ネット施設</t>
    <rPh sb="0" eb="2">
      <t>ボウチョウ</t>
    </rPh>
    <rPh sb="5" eb="7">
      <t>シセツ</t>
    </rPh>
    <phoneticPr fontId="0"/>
  </si>
  <si>
    <t>高品質化機械・装置その他（　）</t>
    <rPh sb="11" eb="12">
      <t>タ</t>
    </rPh>
    <phoneticPr fontId="0"/>
  </si>
  <si>
    <t>多層被覆装置</t>
    <rPh sb="0" eb="2">
      <t>タソウ</t>
    </rPh>
    <rPh sb="2" eb="4">
      <t>ヒフク</t>
    </rPh>
    <rPh sb="4" eb="6">
      <t>ソウチ</t>
    </rPh>
    <phoneticPr fontId="0"/>
  </si>
  <si>
    <t>排熱回収装置</t>
    <rPh sb="0" eb="2">
      <t>ハイネツ</t>
    </rPh>
    <rPh sb="2" eb="4">
      <t>カイシュウ</t>
    </rPh>
    <rPh sb="4" eb="6">
      <t>ソウチ</t>
    </rPh>
    <phoneticPr fontId="0"/>
  </si>
  <si>
    <t>多段式サーモ</t>
    <rPh sb="0" eb="2">
      <t>タダン</t>
    </rPh>
    <rPh sb="2" eb="3">
      <t>シキ</t>
    </rPh>
    <phoneticPr fontId="0"/>
  </si>
  <si>
    <t>循環扇</t>
    <rPh sb="0" eb="2">
      <t>ジュンカン</t>
    </rPh>
    <rPh sb="2" eb="3">
      <t>セン</t>
    </rPh>
    <phoneticPr fontId="0"/>
  </si>
  <si>
    <t>ヒートポンプ</t>
  </si>
  <si>
    <t>放熱フィン</t>
    <rPh sb="0" eb="2">
      <t>ホウネツ</t>
    </rPh>
    <phoneticPr fontId="0"/>
  </si>
  <si>
    <t>省石油型機械・装置その他（　）</t>
    <rPh sb="11" eb="12">
      <t>タ</t>
    </rPh>
    <phoneticPr fontId="0"/>
  </si>
  <si>
    <t>堆肥散布機</t>
    <rPh sb="0" eb="2">
      <t>タイヒ</t>
    </rPh>
    <rPh sb="2" eb="4">
      <t>サンプ</t>
    </rPh>
    <rPh sb="4" eb="5">
      <t>キ</t>
    </rPh>
    <phoneticPr fontId="0"/>
  </si>
  <si>
    <t>稲わら等収集機</t>
    <rPh sb="0" eb="1">
      <t>イナ</t>
    </rPh>
    <rPh sb="3" eb="4">
      <t>トウ</t>
    </rPh>
    <rPh sb="4" eb="6">
      <t>シュウシュウ</t>
    </rPh>
    <rPh sb="6" eb="7">
      <t>キ</t>
    </rPh>
    <phoneticPr fontId="0"/>
  </si>
  <si>
    <t>剪定枝粉砕機</t>
    <rPh sb="0" eb="2">
      <t>センテイ</t>
    </rPh>
    <rPh sb="2" eb="3">
      <t>エダ</t>
    </rPh>
    <rPh sb="3" eb="6">
      <t>フンサイキ</t>
    </rPh>
    <phoneticPr fontId="0"/>
  </si>
  <si>
    <t>高温土壌消毒機</t>
    <rPh sb="0" eb="2">
      <t>コウオン</t>
    </rPh>
    <rPh sb="2" eb="4">
      <t>ドジョウ</t>
    </rPh>
    <rPh sb="4" eb="6">
      <t>ショウドク</t>
    </rPh>
    <rPh sb="6" eb="7">
      <t>キ</t>
    </rPh>
    <phoneticPr fontId="0"/>
  </si>
  <si>
    <t>忌避灯</t>
    <rPh sb="0" eb="2">
      <t>キヒ</t>
    </rPh>
    <rPh sb="2" eb="3">
      <t>トウ</t>
    </rPh>
    <phoneticPr fontId="0"/>
  </si>
  <si>
    <t>土壌管理機</t>
    <rPh sb="0" eb="2">
      <t>ドジョウ</t>
    </rPh>
    <rPh sb="2" eb="4">
      <t>カンリ</t>
    </rPh>
    <rPh sb="4" eb="5">
      <t>キ</t>
    </rPh>
    <phoneticPr fontId="0"/>
  </si>
  <si>
    <t>堆肥盤</t>
    <rPh sb="0" eb="2">
      <t>タイヒ</t>
    </rPh>
    <rPh sb="2" eb="3">
      <t>バン</t>
    </rPh>
    <phoneticPr fontId="0"/>
  </si>
  <si>
    <t>土づくり用・病害虫低減機械・装置その他（　）</t>
    <rPh sb="18" eb="19">
      <t>タ</t>
    </rPh>
    <phoneticPr fontId="0"/>
  </si>
  <si>
    <t>選別・調整機</t>
    <rPh sb="0" eb="2">
      <t>センベツ</t>
    </rPh>
    <rPh sb="3" eb="5">
      <t>チョウセイ</t>
    </rPh>
    <rPh sb="5" eb="6">
      <t>キ</t>
    </rPh>
    <phoneticPr fontId="0"/>
  </si>
  <si>
    <t>包装機</t>
    <rPh sb="0" eb="3">
      <t>ホウソウキ</t>
    </rPh>
    <phoneticPr fontId="0"/>
  </si>
  <si>
    <t>保冷施設</t>
    <rPh sb="0" eb="2">
      <t>ホレイ</t>
    </rPh>
    <rPh sb="2" eb="4">
      <t>シセツ</t>
    </rPh>
    <phoneticPr fontId="0"/>
  </si>
  <si>
    <t>たまねぎ除湿乾燥システム</t>
    <rPh sb="4" eb="6">
      <t>ジョシツ</t>
    </rPh>
    <rPh sb="6" eb="8">
      <t>カンソウ</t>
    </rPh>
    <phoneticPr fontId="0"/>
  </si>
  <si>
    <t>荒茶加工用機械・装置</t>
    <rPh sb="0" eb="1">
      <t>アラ</t>
    </rPh>
    <rPh sb="1" eb="2">
      <t>チャ</t>
    </rPh>
    <rPh sb="2" eb="5">
      <t>カコウヨウ</t>
    </rPh>
    <rPh sb="5" eb="7">
      <t>キカイ</t>
    </rPh>
    <rPh sb="8" eb="10">
      <t>ソウチ</t>
    </rPh>
    <phoneticPr fontId="0"/>
  </si>
  <si>
    <t>その他（　）</t>
    <rPh sb="2" eb="3">
      <t>タ</t>
    </rPh>
    <phoneticPr fontId="0"/>
  </si>
  <si>
    <t>長寿命化対策（園芸ハウス等の交換・補強）</t>
    <rPh sb="0" eb="1">
      <t>チョウ</t>
    </rPh>
    <rPh sb="1" eb="4">
      <t>ジュミョウカ</t>
    </rPh>
    <rPh sb="4" eb="6">
      <t>タイサク</t>
    </rPh>
    <phoneticPr fontId="6"/>
  </si>
  <si>
    <t>長寿命化対策（園芸ハウスの移転等）</t>
  </si>
  <si>
    <t>長寿命化対策（茶防霜ファン等の交換・補強）</t>
  </si>
  <si>
    <t>長寿命化対策（茶加工用機械等部品の交換・補強）</t>
  </si>
  <si>
    <t>園芸団地　共同育苗施設</t>
    <rPh sb="5" eb="7">
      <t>キョウドウ</t>
    </rPh>
    <rPh sb="7" eb="9">
      <t>イクビョウ</t>
    </rPh>
    <rPh sb="9" eb="11">
      <t>シセツ</t>
    </rPh>
    <phoneticPr fontId="0"/>
  </si>
  <si>
    <t>園芸団地　共同利用機械（　）</t>
    <rPh sb="5" eb="7">
      <t>キョウドウ</t>
    </rPh>
    <rPh sb="7" eb="9">
      <t>リヨウ</t>
    </rPh>
    <rPh sb="9" eb="11">
      <t>キカイ</t>
    </rPh>
    <phoneticPr fontId="0"/>
  </si>
  <si>
    <t>園芸団地の整備その他（　）</t>
    <rPh sb="9" eb="10">
      <t>タ</t>
    </rPh>
    <phoneticPr fontId="0"/>
  </si>
  <si>
    <t>大型鉄コンテナ</t>
    <rPh sb="0" eb="2">
      <t>オオガタ</t>
    </rPh>
    <rPh sb="2" eb="3">
      <t>テツ</t>
    </rPh>
    <phoneticPr fontId="0"/>
  </si>
  <si>
    <t>運搬用機械</t>
    <rPh sb="0" eb="3">
      <t>ウンパンヨウ</t>
    </rPh>
    <rPh sb="3" eb="5">
      <t>キカイ</t>
    </rPh>
    <phoneticPr fontId="0"/>
  </si>
  <si>
    <t>製氷機</t>
    <rPh sb="0" eb="3">
      <t>セイヒョウキ</t>
    </rPh>
    <phoneticPr fontId="0"/>
  </si>
  <si>
    <t>たまねぎ乾燥システム</t>
    <rPh sb="4" eb="6">
      <t>カンソウ</t>
    </rPh>
    <phoneticPr fontId="0"/>
  </si>
  <si>
    <t>集出荷システム整備その他（　）</t>
    <rPh sb="11" eb="12">
      <t>タ</t>
    </rPh>
    <phoneticPr fontId="0"/>
  </si>
  <si>
    <t>浸水防止壁</t>
    <rPh sb="0" eb="5">
      <t>シンスイボウシヘキ</t>
    </rPh>
    <phoneticPr fontId="0"/>
  </si>
  <si>
    <t>排水ポンプ</t>
    <rPh sb="0" eb="2">
      <t>ハイスイ</t>
    </rPh>
    <phoneticPr fontId="0"/>
  </si>
  <si>
    <t>園芸用ハウスの移転（大雨対策）</t>
    <rPh sb="0" eb="3">
      <t>エンゲイヨウ</t>
    </rPh>
    <rPh sb="7" eb="9">
      <t>イテン</t>
    </rPh>
    <rPh sb="10" eb="14">
      <t>オオアメタイサク</t>
    </rPh>
    <phoneticPr fontId="0"/>
  </si>
  <si>
    <t>園芸用ハウスの移転新設（大雨対策）</t>
    <rPh sb="0" eb="3">
      <t>エンゲイヨウ</t>
    </rPh>
    <rPh sb="7" eb="11">
      <t>イテンシンセツ</t>
    </rPh>
    <rPh sb="12" eb="16">
      <t>オオアメタイサク</t>
    </rPh>
    <phoneticPr fontId="0"/>
  </si>
  <si>
    <t>園芸用ハウスの補強資材</t>
    <rPh sb="0" eb="3">
      <t>エンゲイヨウ</t>
    </rPh>
    <rPh sb="7" eb="11">
      <t>ホキョウシザイ</t>
    </rPh>
    <phoneticPr fontId="0"/>
  </si>
  <si>
    <t>事業メニュー</t>
    <rPh sb="0" eb="2">
      <t>ジギョウ</t>
    </rPh>
    <phoneticPr fontId="0"/>
  </si>
  <si>
    <t>整理番号</t>
    <rPh sb="0" eb="4">
      <t>セイリバンゴウ</t>
    </rPh>
    <phoneticPr fontId="1"/>
  </si>
  <si>
    <t>備考</t>
    <rPh sb="0" eb="2">
      <t>ビコウ</t>
    </rPh>
    <phoneticPr fontId="1"/>
  </si>
  <si>
    <t>硬質プラスチックハウス</t>
    <rPh sb="0" eb="2">
      <t>コウシツ</t>
    </rPh>
    <phoneticPr fontId="0"/>
  </si>
  <si>
    <t>品目名</t>
    <rPh sb="0" eb="3">
      <t>ヒンモクメイ</t>
    </rPh>
    <phoneticPr fontId="1"/>
  </si>
  <si>
    <t>ステップアップ成果目標</t>
    <rPh sb="7" eb="11">
      <t>セイカモクヒョウ</t>
    </rPh>
    <phoneticPr fontId="1"/>
  </si>
  <si>
    <t>新規成果目標</t>
    <rPh sb="0" eb="2">
      <t>シンキ</t>
    </rPh>
    <rPh sb="2" eb="4">
      <t>セイカ</t>
    </rPh>
    <rPh sb="4" eb="6">
      <t>モクヒョウ</t>
    </rPh>
    <phoneticPr fontId="1"/>
  </si>
  <si>
    <t>所得向上成果目標</t>
    <rPh sb="0" eb="4">
      <t>ショトクコウジョウ</t>
    </rPh>
    <rPh sb="4" eb="8">
      <t>セイカモクヒョウ</t>
    </rPh>
    <phoneticPr fontId="1"/>
  </si>
  <si>
    <t>団地成果目標</t>
    <rPh sb="0" eb="2">
      <t>ダンチ</t>
    </rPh>
    <rPh sb="2" eb="6">
      <t>セイカモクヒョウ</t>
    </rPh>
    <phoneticPr fontId="1"/>
  </si>
  <si>
    <t>効率的成果目標</t>
    <rPh sb="0" eb="3">
      <t>コウリツテキ</t>
    </rPh>
    <rPh sb="3" eb="7">
      <t>セイカモクヒョウ</t>
    </rPh>
    <phoneticPr fontId="1"/>
  </si>
  <si>
    <t>品目</t>
    <rPh sb="0" eb="2">
      <t>ヒンモク</t>
    </rPh>
    <phoneticPr fontId="0"/>
  </si>
  <si>
    <t>補助事業で導入した施設・機械・装置等の共同施工、設置</t>
    <rPh sb="0" eb="2">
      <t>ホジョ</t>
    </rPh>
    <rPh sb="2" eb="4">
      <t>ジギョウ</t>
    </rPh>
    <rPh sb="5" eb="7">
      <t>ドウニュウ</t>
    </rPh>
    <rPh sb="9" eb="11">
      <t>シセツ</t>
    </rPh>
    <rPh sb="12" eb="14">
      <t>キカイ</t>
    </rPh>
    <rPh sb="15" eb="17">
      <t>ソウチ</t>
    </rPh>
    <rPh sb="17" eb="18">
      <t>トウ</t>
    </rPh>
    <rPh sb="19" eb="21">
      <t>キョウドウ</t>
    </rPh>
    <rPh sb="21" eb="23">
      <t>セコウ</t>
    </rPh>
    <rPh sb="24" eb="26">
      <t>セッチ</t>
    </rPh>
    <phoneticPr fontId="7"/>
  </si>
  <si>
    <t>共同作業</t>
    <rPh sb="0" eb="2">
      <t>キョウドウ</t>
    </rPh>
    <rPh sb="2" eb="4">
      <t>サギョウ</t>
    </rPh>
    <phoneticPr fontId="7"/>
  </si>
  <si>
    <t>栽培管理現地確認会や研修会の開催</t>
    <rPh sb="0" eb="2">
      <t>サイバイ</t>
    </rPh>
    <rPh sb="2" eb="4">
      <t>カンリ</t>
    </rPh>
    <rPh sb="4" eb="6">
      <t>ゲンチ</t>
    </rPh>
    <rPh sb="6" eb="8">
      <t>カクニン</t>
    </rPh>
    <rPh sb="8" eb="9">
      <t>カイ</t>
    </rPh>
    <rPh sb="10" eb="13">
      <t>ケンシュウカイ</t>
    </rPh>
    <rPh sb="14" eb="16">
      <t>カイサイ</t>
    </rPh>
    <phoneticPr fontId="7"/>
  </si>
  <si>
    <t>施設、装置、資材等の維持管理や栽培管理に必要な資材等の共同購入</t>
    <rPh sb="0" eb="2">
      <t>シセツ</t>
    </rPh>
    <rPh sb="3" eb="5">
      <t>ソウチ</t>
    </rPh>
    <rPh sb="6" eb="8">
      <t>シザイ</t>
    </rPh>
    <rPh sb="8" eb="9">
      <t>トウ</t>
    </rPh>
    <rPh sb="10" eb="12">
      <t>イジ</t>
    </rPh>
    <rPh sb="12" eb="14">
      <t>カンリ</t>
    </rPh>
    <rPh sb="15" eb="17">
      <t>サイバイ</t>
    </rPh>
    <rPh sb="17" eb="19">
      <t>カンリ</t>
    </rPh>
    <rPh sb="20" eb="22">
      <t>ヒツヨウ</t>
    </rPh>
    <rPh sb="23" eb="25">
      <t>シザイ</t>
    </rPh>
    <rPh sb="25" eb="26">
      <t>トウ</t>
    </rPh>
    <rPh sb="27" eb="29">
      <t>キョウドウ</t>
    </rPh>
    <rPh sb="29" eb="31">
      <t>コウニュウ</t>
    </rPh>
    <phoneticPr fontId="7"/>
  </si>
  <si>
    <t>有機等</t>
    <rPh sb="0" eb="3">
      <t>ユウキトウ</t>
    </rPh>
    <phoneticPr fontId="1"/>
  </si>
  <si>
    <t>特栽（　年　月　日認定）</t>
    <rPh sb="0" eb="2">
      <t>トクサイ</t>
    </rPh>
    <rPh sb="4" eb="5">
      <t>ネン</t>
    </rPh>
    <rPh sb="6" eb="7">
      <t>ガツ</t>
    </rPh>
    <rPh sb="8" eb="9">
      <t>ニチ</t>
    </rPh>
    <rPh sb="9" eb="11">
      <t>ニンテイ</t>
    </rPh>
    <phoneticPr fontId="1"/>
  </si>
  <si>
    <t>有機（　年　月　日認定）</t>
    <rPh sb="0" eb="2">
      <t>ユウキ</t>
    </rPh>
    <rPh sb="4" eb="5">
      <t>ネン</t>
    </rPh>
    <rPh sb="6" eb="7">
      <t>ガツ</t>
    </rPh>
    <rPh sb="8" eb="9">
      <t>ニチ</t>
    </rPh>
    <rPh sb="9" eb="11">
      <t>ニンテイ</t>
    </rPh>
    <phoneticPr fontId="1"/>
  </si>
  <si>
    <t>新規補助率</t>
    <rPh sb="0" eb="2">
      <t>シンキ</t>
    </rPh>
    <rPh sb="2" eb="5">
      <t>ホジョリツ</t>
    </rPh>
    <phoneticPr fontId="1"/>
  </si>
  <si>
    <t>1/2（果樹経）</t>
    <rPh sb="4" eb="6">
      <t>カジュ</t>
    </rPh>
    <rPh sb="6" eb="7">
      <t>キョウ</t>
    </rPh>
    <phoneticPr fontId="0"/>
  </si>
  <si>
    <t>所得向上補助率</t>
    <rPh sb="0" eb="4">
      <t>ショトクコウジョウ</t>
    </rPh>
    <rPh sb="4" eb="7">
      <t>ホジョリツ</t>
    </rPh>
    <phoneticPr fontId="1"/>
  </si>
  <si>
    <t>1/3（果樹経）</t>
    <rPh sb="4" eb="6">
      <t>カジュ</t>
    </rPh>
    <rPh sb="6" eb="7">
      <t>キョウ</t>
    </rPh>
    <phoneticPr fontId="0"/>
  </si>
  <si>
    <t>1/2（中山間・果樹経）</t>
    <rPh sb="4" eb="5">
      <t>チュウ</t>
    </rPh>
    <rPh sb="5" eb="7">
      <t>サンカン</t>
    </rPh>
    <rPh sb="8" eb="10">
      <t>カジュ</t>
    </rPh>
    <rPh sb="10" eb="11">
      <t>キョウ</t>
    </rPh>
    <phoneticPr fontId="0"/>
  </si>
  <si>
    <t>園芸団地　園芸用ハウス</t>
    <rPh sb="0" eb="4">
      <t>エンゲイダンチ</t>
    </rPh>
    <rPh sb="5" eb="8">
      <t>エンゲイヨウ</t>
    </rPh>
    <phoneticPr fontId="3"/>
  </si>
  <si>
    <t>円/10a</t>
    <rPh sb="0" eb="1">
      <t>エン</t>
    </rPh>
    <phoneticPr fontId="1"/>
  </si>
  <si>
    <t>本/10a</t>
    <rPh sb="0" eb="1">
      <t>ホン</t>
    </rPh>
    <phoneticPr fontId="1"/>
  </si>
  <si>
    <t>a</t>
    <phoneticPr fontId="1"/>
  </si>
  <si>
    <t>%</t>
    <phoneticPr fontId="1"/>
  </si>
  <si>
    <t>ℓ</t>
    <phoneticPr fontId="1"/>
  </si>
  <si>
    <t>h/10a</t>
    <phoneticPr fontId="1"/>
  </si>
  <si>
    <t>m/10a</t>
    <phoneticPr fontId="1"/>
  </si>
  <si>
    <t>千円/10a</t>
    <rPh sb="0" eb="2">
      <t>センエン</t>
    </rPh>
    <phoneticPr fontId="1"/>
  </si>
  <si>
    <t>成分回数</t>
    <rPh sb="0" eb="4">
      <t>セイブンカイスウ</t>
    </rPh>
    <phoneticPr fontId="1"/>
  </si>
  <si>
    <t>成果目標単位</t>
    <rPh sb="0" eb="4">
      <t>セイカモクヒョウ</t>
    </rPh>
    <rPh sb="4" eb="6">
      <t>タンイ</t>
    </rPh>
    <phoneticPr fontId="1"/>
  </si>
  <si>
    <t>消費税</t>
    <rPh sb="0" eb="3">
      <t>ショウヒゼイ</t>
    </rPh>
    <phoneticPr fontId="1"/>
  </si>
  <si>
    <t>補助金</t>
    <rPh sb="0" eb="3">
      <t>ホジョキン</t>
    </rPh>
    <phoneticPr fontId="1"/>
  </si>
  <si>
    <t>計</t>
    <rPh sb="0" eb="1">
      <t>ケイ</t>
    </rPh>
    <phoneticPr fontId="1"/>
  </si>
  <si>
    <t>ステップアップ</t>
    <phoneticPr fontId="1"/>
  </si>
  <si>
    <t>園芸団地</t>
    <rPh sb="0" eb="4">
      <t>エンゲイダンチ</t>
    </rPh>
    <phoneticPr fontId="1"/>
  </si>
  <si>
    <t>新規作物</t>
    <rPh sb="0" eb="2">
      <t>シンキ</t>
    </rPh>
    <rPh sb="2" eb="4">
      <t>サクモツ</t>
    </rPh>
    <phoneticPr fontId="5"/>
  </si>
  <si>
    <t>特認タイプ</t>
    <rPh sb="0" eb="2">
      <t>トクニン</t>
    </rPh>
    <phoneticPr fontId="10"/>
  </si>
  <si>
    <t>有機等</t>
    <rPh sb="0" eb="2">
      <t>ユウキ</t>
    </rPh>
    <rPh sb="2" eb="3">
      <t>トウ</t>
    </rPh>
    <phoneticPr fontId="5"/>
  </si>
  <si>
    <t>中山間</t>
    <rPh sb="0" eb="3">
      <t>チュウサンカン</t>
    </rPh>
    <phoneticPr fontId="5"/>
  </si>
  <si>
    <t>雇用</t>
    <rPh sb="0" eb="2">
      <t>コヨウ</t>
    </rPh>
    <phoneticPr fontId="5"/>
  </si>
  <si>
    <t>企業参入</t>
    <rPh sb="0" eb="2">
      <t>キギョウ</t>
    </rPh>
    <rPh sb="2" eb="4">
      <t>サンニュウ</t>
    </rPh>
    <phoneticPr fontId="10"/>
  </si>
  <si>
    <t>13/20</t>
    <phoneticPr fontId="1"/>
  </si>
  <si>
    <t>園芸用ハウス等</t>
    <rPh sb="0" eb="2">
      <t>エンゲイ</t>
    </rPh>
    <rPh sb="2" eb="3">
      <t>ヨウ</t>
    </rPh>
    <rPh sb="6" eb="7">
      <t>トウ</t>
    </rPh>
    <phoneticPr fontId="1"/>
  </si>
  <si>
    <t>省力化機械・装置</t>
    <rPh sb="0" eb="2">
      <t>ショウリョク</t>
    </rPh>
    <rPh sb="2" eb="3">
      <t>カ</t>
    </rPh>
    <rPh sb="3" eb="5">
      <t>キカイ</t>
    </rPh>
    <rPh sb="6" eb="8">
      <t>ソウチ</t>
    </rPh>
    <phoneticPr fontId="1"/>
  </si>
  <si>
    <t>高品質化機械・装置</t>
    <rPh sb="0" eb="4">
      <t>コウヒンシツカ</t>
    </rPh>
    <rPh sb="4" eb="6">
      <t>キカイ</t>
    </rPh>
    <rPh sb="7" eb="9">
      <t>ソウチ</t>
    </rPh>
    <phoneticPr fontId="1"/>
  </si>
  <si>
    <t>省石油型機械・装置</t>
    <rPh sb="0" eb="1">
      <t>ショウ</t>
    </rPh>
    <rPh sb="1" eb="3">
      <t>セキユ</t>
    </rPh>
    <rPh sb="3" eb="4">
      <t>ガタ</t>
    </rPh>
    <rPh sb="4" eb="6">
      <t>キカイ</t>
    </rPh>
    <rPh sb="7" eb="9">
      <t>ソウチ</t>
    </rPh>
    <phoneticPr fontId="1"/>
  </si>
  <si>
    <t>土づくり用・病害虫低減機械・装置</t>
    <rPh sb="0" eb="1">
      <t>ツチ</t>
    </rPh>
    <rPh sb="4" eb="5">
      <t>ヨウ</t>
    </rPh>
    <rPh sb="6" eb="9">
      <t>ビョウガイチュウ</t>
    </rPh>
    <rPh sb="9" eb="11">
      <t>テイゲン</t>
    </rPh>
    <rPh sb="11" eb="13">
      <t>キカイ</t>
    </rPh>
    <rPh sb="14" eb="16">
      <t>ソウチ</t>
    </rPh>
    <phoneticPr fontId="1"/>
  </si>
  <si>
    <t>選別・調整・加工用機械・装置</t>
    <rPh sb="0" eb="2">
      <t>センベツ</t>
    </rPh>
    <rPh sb="3" eb="5">
      <t>チョウセイ</t>
    </rPh>
    <rPh sb="6" eb="9">
      <t>カコウヨウ</t>
    </rPh>
    <rPh sb="9" eb="11">
      <t>キカイ</t>
    </rPh>
    <rPh sb="12" eb="14">
      <t>ソウチ</t>
    </rPh>
    <phoneticPr fontId="1"/>
  </si>
  <si>
    <t>長寿命化対策</t>
    <rPh sb="0" eb="1">
      <t>チョウ</t>
    </rPh>
    <rPh sb="1" eb="4">
      <t>ジュミョウカ</t>
    </rPh>
    <rPh sb="4" eb="6">
      <t>タイサク</t>
    </rPh>
    <phoneticPr fontId="1"/>
  </si>
  <si>
    <t>政策的な施設・機械・装置等</t>
    <rPh sb="0" eb="2">
      <t>セイサク</t>
    </rPh>
    <rPh sb="2" eb="3">
      <t>テキ</t>
    </rPh>
    <rPh sb="4" eb="6">
      <t>シセツ</t>
    </rPh>
    <rPh sb="7" eb="9">
      <t>キカイ</t>
    </rPh>
    <rPh sb="10" eb="12">
      <t>ソウチ</t>
    </rPh>
    <rPh sb="12" eb="13">
      <t>トウ</t>
    </rPh>
    <phoneticPr fontId="1"/>
  </si>
  <si>
    <t>大雨・大雪被害防止対策</t>
    <rPh sb="0" eb="2">
      <t>オオアメ</t>
    </rPh>
    <rPh sb="3" eb="5">
      <t>オオユキ</t>
    </rPh>
    <rPh sb="5" eb="7">
      <t>ヒガイ</t>
    </rPh>
    <rPh sb="7" eb="9">
      <t>ボウシ</t>
    </rPh>
    <rPh sb="9" eb="11">
      <t>タイサク</t>
    </rPh>
    <phoneticPr fontId="7"/>
  </si>
  <si>
    <t>環境制御型耐候性ハウス</t>
    <rPh sb="0" eb="2">
      <t>カンキョウ</t>
    </rPh>
    <rPh sb="2" eb="4">
      <t>セイギョ</t>
    </rPh>
    <rPh sb="4" eb="5">
      <t>ガタ</t>
    </rPh>
    <rPh sb="5" eb="8">
      <t>タイコウセイ</t>
    </rPh>
    <phoneticPr fontId="1"/>
  </si>
  <si>
    <t>いちご高設栽培施設</t>
    <rPh sb="3" eb="5">
      <t>コウセツ</t>
    </rPh>
    <rPh sb="5" eb="7">
      <t>サイバイ</t>
    </rPh>
    <rPh sb="7" eb="9">
      <t>シセツ</t>
    </rPh>
    <phoneticPr fontId="7"/>
  </si>
  <si>
    <t>根域制限栽培施設</t>
    <rPh sb="0" eb="2">
      <t>コンイキ</t>
    </rPh>
    <rPh sb="2" eb="4">
      <t>セイゲン</t>
    </rPh>
    <rPh sb="4" eb="6">
      <t>サイバイ</t>
    </rPh>
    <rPh sb="6" eb="8">
      <t>シセツ</t>
    </rPh>
    <phoneticPr fontId="7"/>
  </si>
  <si>
    <t>多層被覆装置</t>
    <rPh sb="0" eb="2">
      <t>タソウ</t>
    </rPh>
    <rPh sb="2" eb="4">
      <t>ヒフク</t>
    </rPh>
    <rPh sb="4" eb="6">
      <t>ソウチ</t>
    </rPh>
    <phoneticPr fontId="1"/>
  </si>
  <si>
    <t>堆肥散布機</t>
    <rPh sb="0" eb="2">
      <t>タイヒ</t>
    </rPh>
    <rPh sb="2" eb="4">
      <t>サンプ</t>
    </rPh>
    <rPh sb="4" eb="5">
      <t>キ</t>
    </rPh>
    <phoneticPr fontId="1"/>
  </si>
  <si>
    <t>選別・調整機</t>
    <rPh sb="0" eb="2">
      <t>センベツ</t>
    </rPh>
    <rPh sb="3" eb="5">
      <t>チョウセイ</t>
    </rPh>
    <rPh sb="5" eb="6">
      <t>キ</t>
    </rPh>
    <phoneticPr fontId="1"/>
  </si>
  <si>
    <t>園芸ハウス等の交換・補強</t>
    <rPh sb="0" eb="2">
      <t>エンゲイ</t>
    </rPh>
    <rPh sb="5" eb="6">
      <t>トウ</t>
    </rPh>
    <rPh sb="7" eb="9">
      <t>コウカン</t>
    </rPh>
    <rPh sb="10" eb="12">
      <t>ホキョウ</t>
    </rPh>
    <phoneticPr fontId="1"/>
  </si>
  <si>
    <t>有機・特栽用施設・機械</t>
    <rPh sb="0" eb="2">
      <t>ユウキ</t>
    </rPh>
    <rPh sb="3" eb="5">
      <t>トクサイ</t>
    </rPh>
    <rPh sb="5" eb="6">
      <t>ヨウ</t>
    </rPh>
    <rPh sb="6" eb="8">
      <t>シセツ</t>
    </rPh>
    <rPh sb="9" eb="11">
      <t>キカイ</t>
    </rPh>
    <phoneticPr fontId="1"/>
  </si>
  <si>
    <t>大型鉄コンテナ</t>
    <rPh sb="0" eb="2">
      <t>オオガタ</t>
    </rPh>
    <rPh sb="2" eb="3">
      <t>テツ</t>
    </rPh>
    <phoneticPr fontId="12"/>
  </si>
  <si>
    <t>浸水防止壁</t>
    <rPh sb="0" eb="2">
      <t>シンスイ</t>
    </rPh>
    <rPh sb="2" eb="4">
      <t>ボウシ</t>
    </rPh>
    <rPh sb="4" eb="5">
      <t>ヘキ</t>
    </rPh>
    <phoneticPr fontId="7"/>
  </si>
  <si>
    <t>ガラス室ハウス</t>
    <rPh sb="3" eb="4">
      <t>シツ</t>
    </rPh>
    <phoneticPr fontId="1"/>
  </si>
  <si>
    <t>複合環境制御装置</t>
    <rPh sb="0" eb="2">
      <t>フクゴウ</t>
    </rPh>
    <rPh sb="2" eb="6">
      <t>カンキョウセイギョ</t>
    </rPh>
    <rPh sb="6" eb="8">
      <t>ソウチ</t>
    </rPh>
    <phoneticPr fontId="13"/>
  </si>
  <si>
    <t>光合成促進装置</t>
    <rPh sb="0" eb="3">
      <t>コウゴウセイ</t>
    </rPh>
    <rPh sb="3" eb="5">
      <t>ソクシン</t>
    </rPh>
    <rPh sb="5" eb="7">
      <t>ソウチ</t>
    </rPh>
    <phoneticPr fontId="7"/>
  </si>
  <si>
    <t>排熱回収装置</t>
    <rPh sb="0" eb="2">
      <t>ハイネツ</t>
    </rPh>
    <rPh sb="2" eb="4">
      <t>カイシュウ</t>
    </rPh>
    <rPh sb="4" eb="6">
      <t>ソウチ</t>
    </rPh>
    <phoneticPr fontId="1"/>
  </si>
  <si>
    <t>稲わら等収集機</t>
    <rPh sb="0" eb="1">
      <t>イナ</t>
    </rPh>
    <rPh sb="3" eb="4">
      <t>トウ</t>
    </rPh>
    <rPh sb="4" eb="6">
      <t>シュウシュウ</t>
    </rPh>
    <rPh sb="6" eb="7">
      <t>キ</t>
    </rPh>
    <phoneticPr fontId="1"/>
  </si>
  <si>
    <t>包装機</t>
    <rPh sb="0" eb="3">
      <t>ホウソウキ</t>
    </rPh>
    <phoneticPr fontId="1"/>
  </si>
  <si>
    <t>排水ポンプ</t>
    <rPh sb="0" eb="2">
      <t>ハイスイ</t>
    </rPh>
    <phoneticPr fontId="7"/>
  </si>
  <si>
    <t>硬質プラスチックハウス</t>
    <rPh sb="0" eb="2">
      <t>コウシツ</t>
    </rPh>
    <phoneticPr fontId="1"/>
  </si>
  <si>
    <t>自動カーテン装置</t>
    <rPh sb="0" eb="2">
      <t>ジドウ</t>
    </rPh>
    <rPh sb="6" eb="8">
      <t>ソウチ</t>
    </rPh>
    <phoneticPr fontId="7"/>
  </si>
  <si>
    <t>細霧冷房装置</t>
    <rPh sb="0" eb="2">
      <t>サイム</t>
    </rPh>
    <rPh sb="2" eb="4">
      <t>レイボウ</t>
    </rPh>
    <rPh sb="4" eb="6">
      <t>ソウチ</t>
    </rPh>
    <phoneticPr fontId="13"/>
  </si>
  <si>
    <t>剪定枝粉砕機</t>
    <rPh sb="0" eb="2">
      <t>センテイ</t>
    </rPh>
    <rPh sb="2" eb="3">
      <t>エダ</t>
    </rPh>
    <rPh sb="3" eb="6">
      <t>フンサイキ</t>
    </rPh>
    <phoneticPr fontId="1"/>
  </si>
  <si>
    <t>保冷・貯蔵施設</t>
    <rPh sb="0" eb="2">
      <t>ホレイ</t>
    </rPh>
    <rPh sb="3" eb="5">
      <t>チョゾウ</t>
    </rPh>
    <rPh sb="5" eb="7">
      <t>シセツ</t>
    </rPh>
    <phoneticPr fontId="1"/>
  </si>
  <si>
    <t>茶防霜ファン等の交換・補強</t>
    <rPh sb="0" eb="1">
      <t>チャ</t>
    </rPh>
    <rPh sb="1" eb="3">
      <t>ボウソウ</t>
    </rPh>
    <rPh sb="6" eb="7">
      <t>トウ</t>
    </rPh>
    <rPh sb="8" eb="10">
      <t>コウカン</t>
    </rPh>
    <rPh sb="11" eb="13">
      <t>ホキョウ</t>
    </rPh>
    <phoneticPr fontId="1"/>
  </si>
  <si>
    <t>製氷機</t>
    <rPh sb="0" eb="3">
      <t>セイヒョウキ</t>
    </rPh>
    <phoneticPr fontId="12"/>
  </si>
  <si>
    <t>軽量鉄骨ハウス</t>
    <rPh sb="0" eb="2">
      <t>ケイリョウ</t>
    </rPh>
    <rPh sb="2" eb="4">
      <t>テッコツ</t>
    </rPh>
    <phoneticPr fontId="1"/>
  </si>
  <si>
    <t>養液栽培装置</t>
  </si>
  <si>
    <t>循環扇</t>
    <rPh sb="0" eb="2">
      <t>ジュンカン</t>
    </rPh>
    <rPh sb="2" eb="3">
      <t>セン</t>
    </rPh>
    <phoneticPr fontId="1"/>
  </si>
  <si>
    <t>土壌消毒機</t>
    <rPh sb="0" eb="2">
      <t>ドジョウ</t>
    </rPh>
    <rPh sb="2" eb="4">
      <t>ショウドク</t>
    </rPh>
    <rPh sb="4" eb="5">
      <t>キ</t>
    </rPh>
    <phoneticPr fontId="1"/>
  </si>
  <si>
    <t>たまねぎ除湿乾燥システム</t>
    <rPh sb="4" eb="6">
      <t>ジョシツ</t>
    </rPh>
    <rPh sb="6" eb="8">
      <t>カンソウ</t>
    </rPh>
    <phoneticPr fontId="1"/>
  </si>
  <si>
    <t>茶加工用機械等部品の交換・補強</t>
    <rPh sb="0" eb="1">
      <t>チャ</t>
    </rPh>
    <rPh sb="1" eb="3">
      <t>カコウ</t>
    </rPh>
    <rPh sb="3" eb="4">
      <t>ヨウ</t>
    </rPh>
    <rPh sb="4" eb="6">
      <t>キカイ</t>
    </rPh>
    <rPh sb="6" eb="7">
      <t>トウ</t>
    </rPh>
    <rPh sb="7" eb="9">
      <t>ブヒン</t>
    </rPh>
    <rPh sb="10" eb="12">
      <t>コウカン</t>
    </rPh>
    <rPh sb="13" eb="15">
      <t>ホキョウ</t>
    </rPh>
    <phoneticPr fontId="1"/>
  </si>
  <si>
    <t>その他（　）</t>
    <rPh sb="2" eb="3">
      <t>タ</t>
    </rPh>
    <phoneticPr fontId="12"/>
  </si>
  <si>
    <t>たまねぎ乾燥システム</t>
    <rPh sb="4" eb="6">
      <t>カンソウ</t>
    </rPh>
    <phoneticPr fontId="12"/>
  </si>
  <si>
    <t>播種機</t>
    <rPh sb="0" eb="3">
      <t>ハシュキ</t>
    </rPh>
    <phoneticPr fontId="7"/>
  </si>
  <si>
    <t>施設全面開放装置</t>
    <rPh sb="0" eb="2">
      <t>シセツ</t>
    </rPh>
    <rPh sb="2" eb="4">
      <t>ゼンメン</t>
    </rPh>
    <rPh sb="4" eb="6">
      <t>カイホウ</t>
    </rPh>
    <rPh sb="6" eb="8">
      <t>ソウチ</t>
    </rPh>
    <phoneticPr fontId="13"/>
  </si>
  <si>
    <t>忌避灯</t>
    <rPh sb="0" eb="2">
      <t>キヒ</t>
    </rPh>
    <rPh sb="2" eb="3">
      <t>トウ</t>
    </rPh>
    <phoneticPr fontId="1"/>
  </si>
  <si>
    <t>茶加工用機械・装置</t>
    <rPh sb="0" eb="1">
      <t>チャ</t>
    </rPh>
    <rPh sb="1" eb="4">
      <t>カコウヨウ</t>
    </rPh>
    <rPh sb="4" eb="6">
      <t>キカイ</t>
    </rPh>
    <rPh sb="7" eb="9">
      <t>ソウチ</t>
    </rPh>
    <phoneticPr fontId="1"/>
  </si>
  <si>
    <t>降雨防止施設</t>
    <rPh sb="0" eb="2">
      <t>コウウ</t>
    </rPh>
    <rPh sb="2" eb="4">
      <t>ボウシ</t>
    </rPh>
    <rPh sb="4" eb="6">
      <t>シセツ</t>
    </rPh>
    <phoneticPr fontId="1"/>
  </si>
  <si>
    <t>定植機</t>
    <rPh sb="0" eb="2">
      <t>テイショク</t>
    </rPh>
    <rPh sb="2" eb="3">
      <t>キ</t>
    </rPh>
    <phoneticPr fontId="7"/>
  </si>
  <si>
    <t>果樹棚</t>
    <rPh sb="0" eb="2">
      <t>カジュ</t>
    </rPh>
    <rPh sb="2" eb="3">
      <t>タナ</t>
    </rPh>
    <phoneticPr fontId="7"/>
  </si>
  <si>
    <t>堆肥盤</t>
    <rPh sb="0" eb="2">
      <t>タイヒ</t>
    </rPh>
    <rPh sb="2" eb="3">
      <t>バン</t>
    </rPh>
    <phoneticPr fontId="1"/>
  </si>
  <si>
    <t>その他（　）</t>
    <rPh sb="2" eb="3">
      <t>タ</t>
    </rPh>
    <phoneticPr fontId="1"/>
  </si>
  <si>
    <t>育苗施設</t>
    <rPh sb="0" eb="2">
      <t>イクビョウ</t>
    </rPh>
    <rPh sb="2" eb="4">
      <t>シセツ</t>
    </rPh>
    <phoneticPr fontId="1"/>
  </si>
  <si>
    <t>収穫機</t>
    <rPh sb="0" eb="3">
      <t>シュウカクキ</t>
    </rPh>
    <phoneticPr fontId="7"/>
  </si>
  <si>
    <t>茶防霜施設</t>
    <rPh sb="0" eb="1">
      <t>チャ</t>
    </rPh>
    <rPh sb="1" eb="3">
      <t>ボウソウ</t>
    </rPh>
    <rPh sb="3" eb="5">
      <t>シセツ</t>
    </rPh>
    <phoneticPr fontId="7"/>
  </si>
  <si>
    <t>井戸</t>
    <rPh sb="0" eb="2">
      <t>イド</t>
    </rPh>
    <phoneticPr fontId="1"/>
  </si>
  <si>
    <t>収穫機（ピッカー）</t>
    <rPh sb="0" eb="3">
      <t>シュウカクキ</t>
    </rPh>
    <phoneticPr fontId="7"/>
  </si>
  <si>
    <t>防風施設</t>
    <rPh sb="0" eb="2">
      <t>ボウフウ</t>
    </rPh>
    <rPh sb="2" eb="4">
      <t>シセツ</t>
    </rPh>
    <phoneticPr fontId="13"/>
  </si>
  <si>
    <t>収穫機（デガー）</t>
    <rPh sb="0" eb="3">
      <t>シュウカクキ</t>
    </rPh>
    <phoneticPr fontId="7"/>
  </si>
  <si>
    <t>防鳥ネット施設</t>
    <rPh sb="0" eb="2">
      <t>ボウチョウ</t>
    </rPh>
    <rPh sb="5" eb="7">
      <t>シセツ</t>
    </rPh>
    <phoneticPr fontId="13"/>
  </si>
  <si>
    <t>収穫機（茎葉処理機）</t>
    <rPh sb="0" eb="3">
      <t>シュウカクキ</t>
    </rPh>
    <rPh sb="4" eb="6">
      <t>ケイヨウ</t>
    </rPh>
    <rPh sb="6" eb="9">
      <t>ショリキ</t>
    </rPh>
    <phoneticPr fontId="7"/>
  </si>
  <si>
    <t>換気扇</t>
    <rPh sb="0" eb="3">
      <t>カンキセン</t>
    </rPh>
    <phoneticPr fontId="13"/>
  </si>
  <si>
    <t>収穫機（根切機）</t>
    <rPh sb="0" eb="3">
      <t>シュウカクキ</t>
    </rPh>
    <rPh sb="4" eb="6">
      <t>ネギリ</t>
    </rPh>
    <rPh sb="6" eb="7">
      <t>キ</t>
    </rPh>
    <phoneticPr fontId="7"/>
  </si>
  <si>
    <t>乗用管理機</t>
    <rPh sb="0" eb="2">
      <t>ジョウヨウ</t>
    </rPh>
    <rPh sb="2" eb="4">
      <t>カンリ</t>
    </rPh>
    <rPh sb="4" eb="5">
      <t>キ</t>
    </rPh>
    <phoneticPr fontId="7"/>
  </si>
  <si>
    <t>乗用草刈機</t>
    <rPh sb="0" eb="2">
      <t>ジョウヨウ</t>
    </rPh>
    <rPh sb="2" eb="4">
      <t>クサカリ</t>
    </rPh>
    <rPh sb="4" eb="5">
      <t>キ</t>
    </rPh>
    <phoneticPr fontId="13"/>
  </si>
  <si>
    <t>乗用摘採機</t>
    <rPh sb="0" eb="2">
      <t>ジョウヨウ</t>
    </rPh>
    <rPh sb="2" eb="4">
      <t>テキサイ</t>
    </rPh>
    <rPh sb="4" eb="5">
      <t>キ</t>
    </rPh>
    <phoneticPr fontId="7"/>
  </si>
  <si>
    <t>乗用中刈機</t>
    <rPh sb="0" eb="2">
      <t>ジョウヨウ</t>
    </rPh>
    <rPh sb="2" eb="3">
      <t>チュウ</t>
    </rPh>
    <rPh sb="3" eb="4">
      <t>カリ</t>
    </rPh>
    <rPh sb="4" eb="5">
      <t>キ</t>
    </rPh>
    <phoneticPr fontId="7"/>
  </si>
  <si>
    <t>茶乗用型複合作業機</t>
    <rPh sb="0" eb="1">
      <t>チャ</t>
    </rPh>
    <rPh sb="1" eb="3">
      <t>ジョウヨウ</t>
    </rPh>
    <rPh sb="3" eb="4">
      <t>ガタ</t>
    </rPh>
    <rPh sb="4" eb="6">
      <t>フクゴウ</t>
    </rPh>
    <rPh sb="6" eb="9">
      <t>サギョウキ</t>
    </rPh>
    <phoneticPr fontId="13"/>
  </si>
  <si>
    <t>省力防除機械・装置</t>
    <rPh sb="0" eb="2">
      <t>ショウリョク</t>
    </rPh>
    <rPh sb="2" eb="4">
      <t>ボウジョ</t>
    </rPh>
    <rPh sb="4" eb="6">
      <t>キカイ</t>
    </rPh>
    <rPh sb="7" eb="9">
      <t>ソウチ</t>
    </rPh>
    <phoneticPr fontId="13"/>
  </si>
  <si>
    <t>省力施肥潅水装置</t>
    <rPh sb="0" eb="2">
      <t>ショウリョク</t>
    </rPh>
    <rPh sb="2" eb="4">
      <t>セヒ</t>
    </rPh>
    <rPh sb="4" eb="6">
      <t>カンスイ</t>
    </rPh>
    <rPh sb="6" eb="8">
      <t>ソウチ</t>
    </rPh>
    <phoneticPr fontId="7"/>
  </si>
  <si>
    <t>環境感知警報機</t>
    <rPh sb="0" eb="2">
      <t>カンキョウ</t>
    </rPh>
    <rPh sb="2" eb="4">
      <t>カンチ</t>
    </rPh>
    <rPh sb="4" eb="7">
      <t>ケイホウキ</t>
    </rPh>
    <phoneticPr fontId="7"/>
  </si>
  <si>
    <t>低コストな園地改良</t>
    <rPh sb="0" eb="1">
      <t>テイ</t>
    </rPh>
    <rPh sb="5" eb="9">
      <t>エンチカイリョウ</t>
    </rPh>
    <phoneticPr fontId="7"/>
  </si>
  <si>
    <t>ℓ/10a</t>
    <phoneticPr fontId="1"/>
  </si>
  <si>
    <t>省力防除機械・装置（露地野菜ドローン）</t>
    <rPh sb="0" eb="2">
      <t>ショウリョク</t>
    </rPh>
    <rPh sb="2" eb="4">
      <t>ボウジョ</t>
    </rPh>
    <rPh sb="4" eb="6">
      <t>キカイ</t>
    </rPh>
    <rPh sb="7" eb="9">
      <t>ソウチ</t>
    </rPh>
    <rPh sb="10" eb="14">
      <t>ロジヤサイ</t>
    </rPh>
    <phoneticPr fontId="13"/>
  </si>
  <si>
    <t>採葯機・開葯機・花粉精選機</t>
    <rPh sb="0" eb="1">
      <t>サイ</t>
    </rPh>
    <rPh sb="1" eb="2">
      <t>ヤク</t>
    </rPh>
    <rPh sb="2" eb="3">
      <t>キ</t>
    </rPh>
    <rPh sb="4" eb="5">
      <t>カイ</t>
    </rPh>
    <rPh sb="5" eb="6">
      <t>ヤク</t>
    </rPh>
    <rPh sb="6" eb="7">
      <t>キ</t>
    </rPh>
    <rPh sb="8" eb="10">
      <t>カフン</t>
    </rPh>
    <rPh sb="10" eb="13">
      <t>セイセンキ</t>
    </rPh>
    <phoneticPr fontId="1"/>
  </si>
  <si>
    <t>園芸ハウス等の移転</t>
    <rPh sb="0" eb="2">
      <t>エンゲイ</t>
    </rPh>
    <rPh sb="5" eb="6">
      <t>トウ</t>
    </rPh>
    <rPh sb="7" eb="9">
      <t>イテン</t>
    </rPh>
    <phoneticPr fontId="1"/>
  </si>
  <si>
    <t>営農開始に必要な生産資材等</t>
    <rPh sb="0" eb="4">
      <t>エイノウカイシ</t>
    </rPh>
    <rPh sb="5" eb="7">
      <t>ヒツヨウ</t>
    </rPh>
    <rPh sb="8" eb="10">
      <t>セイサン</t>
    </rPh>
    <rPh sb="10" eb="13">
      <t>シザイトウ</t>
    </rPh>
    <phoneticPr fontId="1"/>
  </si>
  <si>
    <t>園芸用ハウスの建て替え</t>
    <rPh sb="0" eb="2">
      <t>エンゲイ</t>
    </rPh>
    <rPh sb="2" eb="3">
      <t>ヨウ</t>
    </rPh>
    <rPh sb="7" eb="8">
      <t>タ</t>
    </rPh>
    <rPh sb="9" eb="10">
      <t>カ</t>
    </rPh>
    <phoneticPr fontId="7"/>
  </si>
  <si>
    <t>園芸用ハウスの補強資材</t>
    <rPh sb="0" eb="2">
      <t>エンゲイ</t>
    </rPh>
    <rPh sb="2" eb="3">
      <t>ヨウ</t>
    </rPh>
    <rPh sb="7" eb="9">
      <t>ホキョウ</t>
    </rPh>
    <rPh sb="9" eb="11">
      <t>シザイ</t>
    </rPh>
    <phoneticPr fontId="7"/>
  </si>
  <si>
    <t>その他特産（　）</t>
    <rPh sb="2" eb="3">
      <t>タ</t>
    </rPh>
    <rPh sb="3" eb="5">
      <t>トクサン</t>
    </rPh>
    <phoneticPr fontId="1"/>
  </si>
  <si>
    <t>効率的集出荷</t>
    <rPh sb="0" eb="2">
      <t>コウリツ</t>
    </rPh>
    <rPh sb="2" eb="3">
      <t>テキ</t>
    </rPh>
    <rPh sb="3" eb="6">
      <t>シュウシュッカ</t>
    </rPh>
    <phoneticPr fontId="1"/>
  </si>
  <si>
    <t>（Ｄ）単位面積当たりの出荷量の増加</t>
    <phoneticPr fontId="1"/>
  </si>
  <si>
    <t>（Ｎ）単位面積当たりの販売額の維持</t>
    <phoneticPr fontId="1"/>
  </si>
  <si>
    <t>（Ｍ）単位面積当たりの出荷量の維持</t>
    <phoneticPr fontId="1"/>
  </si>
  <si>
    <t>（Ｌ）化学合成農薬、または化学肥料の使用量の削減</t>
    <phoneticPr fontId="1"/>
  </si>
  <si>
    <t>（Ｋ）単位面積当たりの労働時間の削減</t>
    <phoneticPr fontId="1"/>
  </si>
  <si>
    <t>（Ｊ）単位面積当たりの生産コストの削減</t>
    <phoneticPr fontId="1"/>
  </si>
  <si>
    <t>（Ｉ）施設園芸における燃油使用量の削減</t>
    <phoneticPr fontId="1"/>
  </si>
  <si>
    <t>（Ｈ）有機農産物、佐賀県特別栽培農産物等の取組面積の拡大</t>
    <phoneticPr fontId="1"/>
  </si>
  <si>
    <t>（Ｇ）作付面積の拡大</t>
    <phoneticPr fontId="1"/>
  </si>
  <si>
    <t>（Ｆ）全作付面積、または全出荷量に占めるブランド品や高品質品（秀品率L規格以上など）の割合の増加</t>
    <phoneticPr fontId="1"/>
  </si>
  <si>
    <t>（Ｅ）単位面積当たりの販売額の増加</t>
    <phoneticPr fontId="1"/>
  </si>
  <si>
    <t>露地野菜集出荷システム</t>
    <rPh sb="0" eb="2">
      <t>ロジ</t>
    </rPh>
    <rPh sb="2" eb="4">
      <t>ヤサイ</t>
    </rPh>
    <rPh sb="4" eb="5">
      <t>シュウ</t>
    </rPh>
    <rPh sb="5" eb="7">
      <t>シュッカ</t>
    </rPh>
    <phoneticPr fontId="7"/>
  </si>
  <si>
    <t>運搬用機械（　）</t>
    <rPh sb="0" eb="3">
      <t>ウンパンヨウ</t>
    </rPh>
    <rPh sb="3" eb="5">
      <t>キカイ</t>
    </rPh>
    <phoneticPr fontId="12"/>
  </si>
  <si>
    <t>附帯設備等</t>
    <rPh sb="0" eb="5">
      <t>フタイセツビトウ</t>
    </rPh>
    <phoneticPr fontId="7"/>
  </si>
  <si>
    <t>省力防除装置</t>
    <rPh sb="0" eb="2">
      <t>ショウリョク</t>
    </rPh>
    <rPh sb="2" eb="4">
      <t>ボウジョ</t>
    </rPh>
    <rPh sb="4" eb="6">
      <t>ソウチ</t>
    </rPh>
    <phoneticPr fontId="13"/>
  </si>
  <si>
    <t>共同利用機械・装置</t>
    <rPh sb="0" eb="4">
      <t>キョウドウリヨウ</t>
    </rPh>
    <rPh sb="4" eb="6">
      <t>キカイ</t>
    </rPh>
    <rPh sb="7" eb="9">
      <t>ソウチ</t>
    </rPh>
    <phoneticPr fontId="1"/>
  </si>
  <si>
    <t>省力潅水機械</t>
    <rPh sb="0" eb="6">
      <t>ショウリョクカンスイキカイ</t>
    </rPh>
    <phoneticPr fontId="1"/>
  </si>
  <si>
    <t>省力防除機械</t>
    <phoneticPr fontId="1"/>
  </si>
  <si>
    <t>省力防除機械（露地野菜ドローン）</t>
    <rPh sb="7" eb="11">
      <t>ロジヤサイ</t>
    </rPh>
    <phoneticPr fontId="1"/>
  </si>
  <si>
    <t>トラクター</t>
    <phoneticPr fontId="1"/>
  </si>
  <si>
    <t>農機具格納庫</t>
    <rPh sb="0" eb="6">
      <t>ノウキグカクノウコ</t>
    </rPh>
    <phoneticPr fontId="1"/>
  </si>
  <si>
    <t>受電設備等</t>
    <rPh sb="0" eb="5">
      <t>ジュデンセツビトウ</t>
    </rPh>
    <phoneticPr fontId="1"/>
  </si>
  <si>
    <t>当初/変更</t>
    <rPh sb="0" eb="2">
      <t>トウショ</t>
    </rPh>
    <rPh sb="3" eb="5">
      <t>ヘンコウ</t>
    </rPh>
    <phoneticPr fontId="1"/>
  </si>
  <si>
    <t>作付面積</t>
    <rPh sb="0" eb="2">
      <t>サクツ</t>
    </rPh>
    <rPh sb="2" eb="4">
      <t>メンセキ</t>
    </rPh>
    <phoneticPr fontId="1"/>
  </si>
  <si>
    <t>成果目標</t>
    <rPh sb="0" eb="2">
      <t>セイカ</t>
    </rPh>
    <rPh sb="2" eb="4">
      <t>モクヒョウ</t>
    </rPh>
    <phoneticPr fontId="1"/>
  </si>
  <si>
    <t>消費税の課税区分</t>
    <rPh sb="0" eb="3">
      <t>ショウヒゼイ</t>
    </rPh>
    <rPh sb="4" eb="6">
      <t>カゼイ</t>
    </rPh>
    <rPh sb="6" eb="8">
      <t>クブン</t>
    </rPh>
    <phoneticPr fontId="1"/>
  </si>
  <si>
    <t>GAP等の取組</t>
    <rPh sb="3" eb="4">
      <t>トウ</t>
    </rPh>
    <rPh sb="5" eb="7">
      <t>トリクミ</t>
    </rPh>
    <phoneticPr fontId="1"/>
  </si>
  <si>
    <t>事業実施主体の区分</t>
    <rPh sb="0" eb="2">
      <t>ジギョウ</t>
    </rPh>
    <rPh sb="2" eb="4">
      <t>ジッシ</t>
    </rPh>
    <rPh sb="4" eb="6">
      <t>シュタイ</t>
    </rPh>
    <rPh sb="7" eb="9">
      <t>クブン</t>
    </rPh>
    <phoneticPr fontId="1"/>
  </si>
  <si>
    <t>数値目標の根拠・検証方法</t>
  </si>
  <si>
    <r>
      <t xml:space="preserve">認定（予定）年月日
</t>
    </r>
    <r>
      <rPr>
        <sz val="10"/>
        <color theme="1"/>
        <rFont val="BIZ UDゴシック"/>
        <family val="3"/>
        <charset val="128"/>
      </rPr>
      <t>（認定農業者・認定新規就農者のみ）</t>
    </r>
    <rPh sb="0" eb="2">
      <t>ニンテイ</t>
    </rPh>
    <rPh sb="3" eb="5">
      <t>ヨテイ</t>
    </rPh>
    <rPh sb="6" eb="9">
      <t>ネンガッピ</t>
    </rPh>
    <rPh sb="12" eb="14">
      <t>ニンテイ</t>
    </rPh>
    <rPh sb="14" eb="17">
      <t>ノウギョウシャ</t>
    </rPh>
    <rPh sb="18" eb="22">
      <t>ニンテイシンキ</t>
    </rPh>
    <rPh sb="22" eb="25">
      <t>シュウノウシャ</t>
    </rPh>
    <phoneticPr fontId="1"/>
  </si>
  <si>
    <t>取組品目名</t>
    <rPh sb="0" eb="2">
      <t>トリクミ</t>
    </rPh>
    <rPh sb="2" eb="5">
      <t>ヒンモクメイ</t>
    </rPh>
    <phoneticPr fontId="1"/>
  </si>
  <si>
    <t>新規就農者</t>
    <rPh sb="0" eb="2">
      <t>シンキ</t>
    </rPh>
    <rPh sb="2" eb="5">
      <t>シュウノウシャ</t>
    </rPh>
    <phoneticPr fontId="1"/>
  </si>
  <si>
    <t>経営基盤強化</t>
    <rPh sb="0" eb="6">
      <t>ケイエイキバンキョウカ</t>
    </rPh>
    <phoneticPr fontId="1"/>
  </si>
  <si>
    <t>中山間</t>
    <rPh sb="0" eb="3">
      <t>チュウサンカン</t>
    </rPh>
    <phoneticPr fontId="1"/>
  </si>
  <si>
    <t>園芸産地888計画</t>
    <rPh sb="0" eb="4">
      <t>エンゲイサンチ</t>
    </rPh>
    <rPh sb="7" eb="9">
      <t>ケイカク</t>
    </rPh>
    <phoneticPr fontId="1"/>
  </si>
  <si>
    <t>策定主体名</t>
    <phoneticPr fontId="1"/>
  </si>
  <si>
    <t>策定・見直し（予定）年月日</t>
    <phoneticPr fontId="1"/>
  </si>
  <si>
    <t>認定農業者</t>
    <phoneticPr fontId="1"/>
  </si>
  <si>
    <t>認定新規就農者</t>
    <phoneticPr fontId="1"/>
  </si>
  <si>
    <t>県内在住の２戸以上の農業者を含む農事組合法人</t>
    <phoneticPr fontId="1"/>
  </si>
  <si>
    <t>農業協同組合（リース）</t>
    <phoneticPr fontId="1"/>
  </si>
  <si>
    <t>農業協同組合（レンタル）</t>
    <phoneticPr fontId="1"/>
  </si>
  <si>
    <t>県内在住の２戸以上の農業者を含む特定農業団体</t>
    <phoneticPr fontId="1"/>
  </si>
  <si>
    <t>県内在住の２戸以上の農業者を含む農地所有適格法人</t>
    <phoneticPr fontId="1"/>
  </si>
  <si>
    <t>農業協同組合</t>
    <phoneticPr fontId="1"/>
  </si>
  <si>
    <t>県内在住の２戸以上の農業者が組織する団体（任意組合等）</t>
    <rPh sb="21" eb="23">
      <t>ニンイ</t>
    </rPh>
    <rPh sb="23" eb="25">
      <t>クミアイ</t>
    </rPh>
    <rPh sb="25" eb="26">
      <t>ナド</t>
    </rPh>
    <phoneticPr fontId="1"/>
  </si>
  <si>
    <t>県内に事業所を持つ農作業受託組織</t>
    <phoneticPr fontId="1"/>
  </si>
  <si>
    <t>kg/10a</t>
  </si>
  <si>
    <t>円</t>
    <rPh sb="0" eb="1">
      <t>エン</t>
    </rPh>
    <phoneticPr fontId="1"/>
  </si>
  <si>
    <t>県内に事業所を持つ野菜集荷業者</t>
    <phoneticPr fontId="1"/>
  </si>
  <si>
    <t>認定農業者（農業経営開始後５年以内）</t>
    <rPh sb="6" eb="8">
      <t>ノウギョウ</t>
    </rPh>
    <phoneticPr fontId="1"/>
  </si>
  <si>
    <t>認定新規就農者（農業経営開始後５年以内）</t>
    <phoneticPr fontId="1"/>
  </si>
  <si>
    <t>市町長が特に必要と認める者（市町特認）</t>
    <rPh sb="12" eb="13">
      <t>モノ</t>
    </rPh>
    <rPh sb="14" eb="18">
      <t>シマチトクニン</t>
    </rPh>
    <phoneticPr fontId="1"/>
  </si>
  <si>
    <t>市町長特認理由（経営基盤強化対策に１戸で取り組む場合のみ）</t>
    <rPh sb="0" eb="2">
      <t>シチョウ</t>
    </rPh>
    <rPh sb="8" eb="14">
      <t>ケイエイキバンキョウカ</t>
    </rPh>
    <rPh sb="14" eb="16">
      <t>タイサク</t>
    </rPh>
    <rPh sb="18" eb="19">
      <t>コ</t>
    </rPh>
    <rPh sb="20" eb="21">
      <t>ト</t>
    </rPh>
    <rPh sb="22" eb="23">
      <t>ク</t>
    </rPh>
    <phoneticPr fontId="1"/>
  </si>
  <si>
    <t>（Ｃ）各経営体における先進的施設の作付面積の拡大</t>
    <phoneticPr fontId="1"/>
  </si>
  <si>
    <t>（Ｂ）各経営体における作付面積の拡大（1.5倍以上）※</t>
    <phoneticPr fontId="1"/>
  </si>
  <si>
    <t>ステップアップ事業実施主体</t>
    <rPh sb="7" eb="13">
      <t>ジギョウジッシシュタイ</t>
    </rPh>
    <phoneticPr fontId="1"/>
  </si>
  <si>
    <t>新規就農者事業実施主体</t>
    <rPh sb="0" eb="5">
      <t>シンキシュウノウシャ</t>
    </rPh>
    <rPh sb="5" eb="11">
      <t>ジギョウジッシシュタイ</t>
    </rPh>
    <phoneticPr fontId="1"/>
  </si>
  <si>
    <t>経営基盤強化事業実施主体</t>
    <rPh sb="0" eb="6">
      <t>ケイエイキバンキョウカ</t>
    </rPh>
    <rPh sb="6" eb="12">
      <t>ジギョウジッシシュタイ</t>
    </rPh>
    <phoneticPr fontId="1"/>
  </si>
  <si>
    <t>園芸団地事業実施主体</t>
    <rPh sb="0" eb="4">
      <t>エンゲイダンチ</t>
    </rPh>
    <rPh sb="4" eb="10">
      <t>ジギョウジッシシュタイ</t>
    </rPh>
    <phoneticPr fontId="1"/>
  </si>
  <si>
    <t>効率的集出荷事業実施主体</t>
    <rPh sb="0" eb="6">
      <t>コウリツテキシュウシュッカ</t>
    </rPh>
    <rPh sb="6" eb="12">
      <t>ジギョウジッシシュタイ</t>
    </rPh>
    <phoneticPr fontId="1"/>
  </si>
  <si>
    <t>認定農業者又は認定新規就農者（農業経営開始後５年以内）が組織する団体</t>
    <rPh sb="0" eb="2">
      <t>ニンテイ</t>
    </rPh>
    <rPh sb="5" eb="6">
      <t>マタ</t>
    </rPh>
    <rPh sb="28" eb="30">
      <t>ソシキ</t>
    </rPh>
    <rPh sb="32" eb="34">
      <t>ダンタイ</t>
    </rPh>
    <phoneticPr fontId="1"/>
  </si>
  <si>
    <t>農事組合法人</t>
    <phoneticPr fontId="1"/>
  </si>
  <si>
    <t>農地所有適格法人</t>
    <phoneticPr fontId="1"/>
  </si>
  <si>
    <t>農業者が組織する団体（任意組合等）</t>
    <rPh sb="11" eb="13">
      <t>ニンイ</t>
    </rPh>
    <rPh sb="13" eb="15">
      <t>クミアイ</t>
    </rPh>
    <rPh sb="15" eb="16">
      <t>ナド</t>
    </rPh>
    <phoneticPr fontId="1"/>
  </si>
  <si>
    <t>共同性の確保</t>
    <rPh sb="0" eb="3">
      <t>キョウドウセイ</t>
    </rPh>
    <rPh sb="4" eb="6">
      <t>カクホ</t>
    </rPh>
    <phoneticPr fontId="1"/>
  </si>
  <si>
    <t>共同作業</t>
    <rPh sb="0" eb="4">
      <t>キョウドウサギョウ</t>
    </rPh>
    <phoneticPr fontId="1"/>
  </si>
  <si>
    <t>土づくり</t>
    <rPh sb="0" eb="1">
      <t>ツチ</t>
    </rPh>
    <phoneticPr fontId="1"/>
  </si>
  <si>
    <t>耕起</t>
    <rPh sb="0" eb="1">
      <t>タガヤ</t>
    </rPh>
    <rPh sb="1" eb="2">
      <t>オ</t>
    </rPh>
    <phoneticPr fontId="1"/>
  </si>
  <si>
    <t>ビニル被覆</t>
    <rPh sb="3" eb="5">
      <t>ヒフク</t>
    </rPh>
    <phoneticPr fontId="1"/>
  </si>
  <si>
    <t>播種</t>
    <rPh sb="0" eb="2">
      <t>ハシュ</t>
    </rPh>
    <phoneticPr fontId="1"/>
  </si>
  <si>
    <t>育苗</t>
    <rPh sb="0" eb="2">
      <t>イクビョウ</t>
    </rPh>
    <phoneticPr fontId="1"/>
  </si>
  <si>
    <t>定植</t>
    <rPh sb="0" eb="2">
      <t>テイショク</t>
    </rPh>
    <phoneticPr fontId="1"/>
  </si>
  <si>
    <t>防除</t>
    <rPh sb="0" eb="2">
      <t>ボウジョ</t>
    </rPh>
    <phoneticPr fontId="1"/>
  </si>
  <si>
    <t>肥培管理</t>
    <rPh sb="0" eb="4">
      <t>ヒバイカンリ</t>
    </rPh>
    <phoneticPr fontId="1"/>
  </si>
  <si>
    <t>摘果</t>
    <rPh sb="0" eb="2">
      <t>テキカ</t>
    </rPh>
    <phoneticPr fontId="1"/>
  </si>
  <si>
    <t>収穫</t>
    <rPh sb="0" eb="2">
      <t>シュウカク</t>
    </rPh>
    <phoneticPr fontId="1"/>
  </si>
  <si>
    <t>選別</t>
    <rPh sb="0" eb="2">
      <t>センベツ</t>
    </rPh>
    <phoneticPr fontId="1"/>
  </si>
  <si>
    <t>調整</t>
    <rPh sb="0" eb="2">
      <t>チョウセイ</t>
    </rPh>
    <phoneticPr fontId="1"/>
  </si>
  <si>
    <t>出荷</t>
    <rPh sb="0" eb="2">
      <t>シュッカ</t>
    </rPh>
    <phoneticPr fontId="1"/>
  </si>
  <si>
    <t>加工</t>
    <rPh sb="0" eb="2">
      <t>カコウ</t>
    </rPh>
    <phoneticPr fontId="1"/>
  </si>
  <si>
    <t>販売</t>
    <rPh sb="0" eb="2">
      <t>ハンバイ</t>
    </rPh>
    <phoneticPr fontId="1"/>
  </si>
  <si>
    <t>その他</t>
    <rPh sb="2" eb="3">
      <t>タ</t>
    </rPh>
    <phoneticPr fontId="10"/>
  </si>
  <si>
    <t>共同作業</t>
    <rPh sb="0" eb="2">
      <t>キョウドウ</t>
    </rPh>
    <rPh sb="2" eb="4">
      <t>サギョウ</t>
    </rPh>
    <phoneticPr fontId="1"/>
  </si>
  <si>
    <t>土づくり</t>
  </si>
  <si>
    <t>耕起</t>
  </si>
  <si>
    <t>ビニル被覆</t>
  </si>
  <si>
    <t>播種</t>
  </si>
  <si>
    <t>育苗</t>
  </si>
  <si>
    <t>定植</t>
  </si>
  <si>
    <t>防除</t>
  </si>
  <si>
    <t>肥培管理</t>
  </si>
  <si>
    <t>摘果</t>
  </si>
  <si>
    <t>収穫</t>
  </si>
  <si>
    <t>選別</t>
  </si>
  <si>
    <t>調整</t>
  </si>
  <si>
    <t>出荷</t>
  </si>
  <si>
    <t>加工</t>
  </si>
  <si>
    <t>販売</t>
  </si>
  <si>
    <t>１．受益者概要</t>
    <rPh sb="2" eb="5">
      <t>ジュエキシャ</t>
    </rPh>
    <rPh sb="5" eb="7">
      <t>ガイヨウ</t>
    </rPh>
    <phoneticPr fontId="1"/>
  </si>
  <si>
    <t>３．成果目標</t>
    <rPh sb="2" eb="6">
      <t>セイカモクヒョウ</t>
    </rPh>
    <phoneticPr fontId="1"/>
  </si>
  <si>
    <t>４．事業内容</t>
    <rPh sb="2" eb="6">
      <t>ジギョウナイヨウ</t>
    </rPh>
    <phoneticPr fontId="1"/>
  </si>
  <si>
    <t>５．添付書類</t>
    <rPh sb="2" eb="6">
      <t>テンプショルイ</t>
    </rPh>
    <phoneticPr fontId="1"/>
  </si>
  <si>
    <t>・</t>
    <phoneticPr fontId="1"/>
  </si>
  <si>
    <t>その他必要な資料</t>
    <rPh sb="2" eb="3">
      <t>タ</t>
    </rPh>
    <rPh sb="3" eb="5">
      <t>ヒツヨウ</t>
    </rPh>
    <rPh sb="6" eb="8">
      <t>シリョウ</t>
    </rPh>
    <phoneticPr fontId="1"/>
  </si>
  <si>
    <t>別紙Ｂー２</t>
    <phoneticPr fontId="1"/>
  </si>
  <si>
    <t>県補助率１</t>
    <rPh sb="0" eb="1">
      <t>ケン</t>
    </rPh>
    <rPh sb="1" eb="4">
      <t>ホジョリツ</t>
    </rPh>
    <phoneticPr fontId="13"/>
  </si>
  <si>
    <t>県補助率2</t>
    <rPh sb="0" eb="1">
      <t>ケン</t>
    </rPh>
    <rPh sb="1" eb="4">
      <t>ホジョリツ</t>
    </rPh>
    <phoneticPr fontId="13"/>
  </si>
  <si>
    <t>13/20 （果樹経）</t>
    <phoneticPr fontId="1"/>
  </si>
  <si>
    <t>事業
区分</t>
    <rPh sb="0" eb="2">
      <t>ジギョウ</t>
    </rPh>
    <rPh sb="3" eb="5">
      <t>クブン</t>
    </rPh>
    <phoneticPr fontId="1"/>
  </si>
  <si>
    <t>事業区分</t>
    <rPh sb="0" eb="2">
      <t>ジギョウ</t>
    </rPh>
    <rPh sb="2" eb="4">
      <t>クブン</t>
    </rPh>
    <phoneticPr fontId="1"/>
  </si>
  <si>
    <t>補助率確認用</t>
    <rPh sb="0" eb="3">
      <t>ホジョリツ</t>
    </rPh>
    <rPh sb="3" eb="5">
      <t>カクニン</t>
    </rPh>
    <rPh sb="5" eb="6">
      <t>ヨウ</t>
    </rPh>
    <phoneticPr fontId="1"/>
  </si>
  <si>
    <t>※成果目標（Ａ）又は（Ｂ）を選択した場合は、ステップアップ計画書（別紙Ｃ）を添付すること。</t>
    <phoneticPr fontId="1"/>
  </si>
  <si>
    <t>誓約書（別紙Ｄ）</t>
    <phoneticPr fontId="1"/>
  </si>
  <si>
    <t>ステップアップ経営者育成対策において成果目標（Ａ）又は（Ｂ）を選択した場合　：　ステップアップ計画書（別紙Ｃ）※受益者毎に作成すること</t>
    <rPh sb="47" eb="50">
      <t>ケイカクショ</t>
    </rPh>
    <rPh sb="51" eb="53">
      <t>ベッシ</t>
    </rPh>
    <phoneticPr fontId="1"/>
  </si>
  <si>
    <t>施設又は事業量が面積の装置を整備する場合　：　求積表、設計図、図面</t>
    <rPh sb="2" eb="3">
      <t>マタ</t>
    </rPh>
    <rPh sb="4" eb="7">
      <t>ジギョウリョウ</t>
    </rPh>
    <rPh sb="8" eb="10">
      <t>メンセキ</t>
    </rPh>
    <rPh sb="11" eb="13">
      <t>ソウチ</t>
    </rPh>
    <rPh sb="14" eb="16">
      <t>セイビ</t>
    </rPh>
    <phoneticPr fontId="1"/>
  </si>
  <si>
    <t>機械を整備する場合　：　カタログ、写真等</t>
    <rPh sb="3" eb="5">
      <t>セイビ</t>
    </rPh>
    <phoneticPr fontId="1"/>
  </si>
  <si>
    <t>総事業費が20,000千円（新規就農者育成対策の場合10,000千円）以上となる場合、観光農園用の施設等を整備する場合、長寿命化対策で面積が縮小される場合等　：　収支計画書</t>
    <rPh sb="0" eb="4">
      <t>ソウジギョウヒ</t>
    </rPh>
    <rPh sb="11" eb="12">
      <t>チ</t>
    </rPh>
    <rPh sb="12" eb="13">
      <t>エン</t>
    </rPh>
    <rPh sb="14" eb="19">
      <t>シンキシュウノウシャ</t>
    </rPh>
    <rPh sb="19" eb="23">
      <t>イクセイタイサク</t>
    </rPh>
    <rPh sb="24" eb="26">
      <t>バアイ</t>
    </rPh>
    <rPh sb="32" eb="34">
      <t>センエン</t>
    </rPh>
    <rPh sb="35" eb="37">
      <t>イジョウ</t>
    </rPh>
    <rPh sb="40" eb="42">
      <t>バアイ</t>
    </rPh>
    <rPh sb="43" eb="47">
      <t>カンコウノウエン</t>
    </rPh>
    <rPh sb="47" eb="48">
      <t>ヨウ</t>
    </rPh>
    <rPh sb="49" eb="52">
      <t>シセツトウ</t>
    </rPh>
    <rPh sb="53" eb="55">
      <t>セイビ</t>
    </rPh>
    <rPh sb="57" eb="59">
      <t>バアイ</t>
    </rPh>
    <rPh sb="60" eb="66">
      <t>チョウジュミョウカタイサク</t>
    </rPh>
    <rPh sb="67" eb="69">
      <t>メンセキ</t>
    </rPh>
    <rPh sb="70" eb="72">
      <t>シュクショウ</t>
    </rPh>
    <rPh sb="75" eb="77">
      <t>バアイ</t>
    </rPh>
    <rPh sb="77" eb="78">
      <t>ナド</t>
    </rPh>
    <rPh sb="81" eb="86">
      <t>シュウシケイカクショ</t>
    </rPh>
    <phoneticPr fontId="1"/>
  </si>
  <si>
    <t>県内において導入実績がほとんどない機械・装置等の場合　：　機種選定根拠資料</t>
    <rPh sb="0" eb="2">
      <t>ケンナイ</t>
    </rPh>
    <rPh sb="6" eb="8">
      <t>ドウニュウ</t>
    </rPh>
    <rPh sb="8" eb="10">
      <t>ジッセキ</t>
    </rPh>
    <rPh sb="17" eb="19">
      <t>キカイ</t>
    </rPh>
    <rPh sb="20" eb="22">
      <t>ソウチ</t>
    </rPh>
    <rPh sb="22" eb="23">
      <t>ナド</t>
    </rPh>
    <rPh sb="24" eb="26">
      <t>バアイ</t>
    </rPh>
    <phoneticPr fontId="1"/>
  </si>
  <si>
    <t>長寿命化対策に取り組む場合　：　耐用年数が経過したことがわかる資料、事業実施後７年以上利用可能であることが確認できる資料、長寿命化対策上限事業費計算書（参考様式３）</t>
    <rPh sb="61" eb="65">
      <t>チョウジュミョウカ</t>
    </rPh>
    <rPh sb="65" eb="67">
      <t>タイサク</t>
    </rPh>
    <rPh sb="67" eb="72">
      <t>ジョウゲンジギョウヒ</t>
    </rPh>
    <rPh sb="72" eb="75">
      <t>ケイサンショ</t>
    </rPh>
    <rPh sb="76" eb="78">
      <t>サンコウ</t>
    </rPh>
    <rPh sb="78" eb="80">
      <t>ヨウシキ</t>
    </rPh>
    <phoneticPr fontId="1"/>
  </si>
  <si>
    <t>大雨・大雪被害防止対策に取り組む場合　：　大雨・大雪の被害を受ける可能性があることが確認できる資料、園芸用ハウス等の建て替え先が大雨による被害を受ける可能性が極めて低いことが確認できる資料、</t>
    <rPh sb="0" eb="2">
      <t>オオアメ</t>
    </rPh>
    <rPh sb="3" eb="5">
      <t>オオユキ</t>
    </rPh>
    <rPh sb="5" eb="7">
      <t>ヒガイ</t>
    </rPh>
    <rPh sb="7" eb="9">
      <t>ボウシ</t>
    </rPh>
    <rPh sb="9" eb="11">
      <t>タイサク</t>
    </rPh>
    <rPh sb="12" eb="13">
      <t>ト</t>
    </rPh>
    <rPh sb="14" eb="15">
      <t>ク</t>
    </rPh>
    <rPh sb="16" eb="18">
      <t>バアイ</t>
    </rPh>
    <rPh sb="21" eb="23">
      <t>オオアメ</t>
    </rPh>
    <rPh sb="24" eb="26">
      <t>オオユキ</t>
    </rPh>
    <rPh sb="27" eb="29">
      <t>ヒガイ</t>
    </rPh>
    <rPh sb="30" eb="31">
      <t>ウ</t>
    </rPh>
    <rPh sb="33" eb="35">
      <t>カノウ</t>
    </rPh>
    <rPh sb="35" eb="36">
      <t>セイ</t>
    </rPh>
    <rPh sb="42" eb="44">
      <t>カクニン</t>
    </rPh>
    <rPh sb="47" eb="49">
      <t>シリョウ</t>
    </rPh>
    <rPh sb="50" eb="52">
      <t>エンゲイ</t>
    </rPh>
    <rPh sb="52" eb="53">
      <t>ヨウ</t>
    </rPh>
    <rPh sb="56" eb="57">
      <t>トウ</t>
    </rPh>
    <rPh sb="58" eb="59">
      <t>タ</t>
    </rPh>
    <rPh sb="60" eb="61">
      <t>カ</t>
    </rPh>
    <rPh sb="62" eb="63">
      <t>サキ</t>
    </rPh>
    <rPh sb="64" eb="66">
      <t>オオアメ</t>
    </rPh>
    <rPh sb="69" eb="71">
      <t>ヒガイ</t>
    </rPh>
    <rPh sb="72" eb="73">
      <t>ウ</t>
    </rPh>
    <rPh sb="75" eb="77">
      <t>カノウ</t>
    </rPh>
    <rPh sb="77" eb="78">
      <t>セイ</t>
    </rPh>
    <rPh sb="79" eb="80">
      <t>キワ</t>
    </rPh>
    <rPh sb="82" eb="83">
      <t>ヒク</t>
    </rPh>
    <rPh sb="87" eb="89">
      <t>カクニン</t>
    </rPh>
    <rPh sb="92" eb="94">
      <t>シリョウ</t>
    </rPh>
    <phoneticPr fontId="1"/>
  </si>
  <si>
    <t>　　　　　　　　　　　　　　　　　　　　　既存の園芸用ハウスの経過年数が確認できる資料、事業実施後７年（又は耐用年数から経過年数を差し引いた残存年数）以上利用可能であることが確認できる資料</t>
    <rPh sb="44" eb="49">
      <t>ジギョウジッシゴ</t>
    </rPh>
    <rPh sb="50" eb="51">
      <t>ネン</t>
    </rPh>
    <rPh sb="52" eb="53">
      <t>マタ</t>
    </rPh>
    <rPh sb="54" eb="58">
      <t>タイヨウネンスウ</t>
    </rPh>
    <rPh sb="60" eb="64">
      <t>ケイカネンスウ</t>
    </rPh>
    <rPh sb="65" eb="66">
      <t>サ</t>
    </rPh>
    <rPh sb="67" eb="68">
      <t>ヒ</t>
    </rPh>
    <rPh sb="70" eb="74">
      <t>ザンゾンネンスウ</t>
    </rPh>
    <rPh sb="75" eb="77">
      <t>イジョウ</t>
    </rPh>
    <rPh sb="77" eb="81">
      <t>リヨウカノウ</t>
    </rPh>
    <rPh sb="87" eb="89">
      <t>カクニン</t>
    </rPh>
    <rPh sb="92" eb="94">
      <t>シリョウ</t>
    </rPh>
    <phoneticPr fontId="1"/>
  </si>
  <si>
    <t>有機農産物に取り組む場合　：　有機農産物認定書（見込まれる者は認定申請書案）の写し</t>
    <rPh sb="0" eb="2">
      <t>ユウキ</t>
    </rPh>
    <rPh sb="2" eb="5">
      <t>ノウサンブツ</t>
    </rPh>
    <rPh sb="6" eb="7">
      <t>ト</t>
    </rPh>
    <rPh sb="8" eb="9">
      <t>ク</t>
    </rPh>
    <rPh sb="10" eb="12">
      <t>バアイ</t>
    </rPh>
    <rPh sb="15" eb="17">
      <t>ユウキ</t>
    </rPh>
    <rPh sb="17" eb="20">
      <t>ノウサンブツ</t>
    </rPh>
    <rPh sb="20" eb="22">
      <t>ニンテイ</t>
    </rPh>
    <rPh sb="22" eb="23">
      <t>ショ</t>
    </rPh>
    <rPh sb="24" eb="26">
      <t>ミコ</t>
    </rPh>
    <rPh sb="29" eb="30">
      <t>モノ</t>
    </rPh>
    <rPh sb="31" eb="33">
      <t>ニンテイ</t>
    </rPh>
    <rPh sb="33" eb="35">
      <t>シンセイ</t>
    </rPh>
    <rPh sb="35" eb="36">
      <t>ショ</t>
    </rPh>
    <rPh sb="36" eb="37">
      <t>アン</t>
    </rPh>
    <rPh sb="39" eb="40">
      <t>ウツ</t>
    </rPh>
    <phoneticPr fontId="3"/>
  </si>
  <si>
    <t>佐賀県特別栽培農産物の認定が見込まれる者の場合　：　認定申請書案の写し</t>
    <rPh sb="0" eb="3">
      <t>サガケン</t>
    </rPh>
    <rPh sb="3" eb="5">
      <t>トクベツ</t>
    </rPh>
    <rPh sb="5" eb="7">
      <t>サイバイ</t>
    </rPh>
    <rPh sb="7" eb="10">
      <t>ノウサンブツ</t>
    </rPh>
    <rPh sb="28" eb="31">
      <t>シンセイショ</t>
    </rPh>
    <rPh sb="31" eb="32">
      <t>アン</t>
    </rPh>
    <rPh sb="33" eb="34">
      <t>ウツ</t>
    </rPh>
    <phoneticPr fontId="3"/>
  </si>
  <si>
    <t>別表２の事業主体のうち（１）の場合　：　就農時期に関する市町長からの確認書</t>
    <rPh sb="20" eb="22">
      <t>シュウノウ</t>
    </rPh>
    <rPh sb="22" eb="24">
      <t>ジキ</t>
    </rPh>
    <rPh sb="25" eb="26">
      <t>カン</t>
    </rPh>
    <rPh sb="28" eb="30">
      <t>シマチ</t>
    </rPh>
    <rPh sb="30" eb="31">
      <t>チョウ</t>
    </rPh>
    <rPh sb="34" eb="36">
      <t>カクニン</t>
    </rPh>
    <rPh sb="36" eb="37">
      <t>ショ</t>
    </rPh>
    <phoneticPr fontId="3"/>
  </si>
  <si>
    <t>別表３の事業実施主体のうち（４）の（エ）の場合　：　新規雇用による延べ年200人日以上の雇用計画書</t>
    <rPh sb="26" eb="28">
      <t>シンキ</t>
    </rPh>
    <rPh sb="28" eb="30">
      <t>コヨウ</t>
    </rPh>
    <rPh sb="33" eb="34">
      <t>ノ</t>
    </rPh>
    <rPh sb="35" eb="36">
      <t>ネン</t>
    </rPh>
    <rPh sb="39" eb="40">
      <t>ニン</t>
    </rPh>
    <rPh sb="40" eb="41">
      <t>ニチ</t>
    </rPh>
    <rPh sb="41" eb="43">
      <t>イジョウ</t>
    </rPh>
    <rPh sb="44" eb="46">
      <t>コヨウ</t>
    </rPh>
    <rPh sb="46" eb="48">
      <t>ケイカク</t>
    </rPh>
    <rPh sb="48" eb="49">
      <t>ショ</t>
    </rPh>
    <phoneticPr fontId="3"/>
  </si>
  <si>
    <t>別表３の事業主体のうち（４）の（オ）の場合　：　進出市町と締結した協定書等の写し、新規地元雇用者等の雇用計画書、新規就農者等の研修計画</t>
    <rPh sb="24" eb="26">
      <t>シンシュツ</t>
    </rPh>
    <rPh sb="26" eb="27">
      <t>シ</t>
    </rPh>
    <rPh sb="27" eb="28">
      <t>マチ</t>
    </rPh>
    <rPh sb="29" eb="31">
      <t>テイケツ</t>
    </rPh>
    <rPh sb="33" eb="36">
      <t>キョウテイショ</t>
    </rPh>
    <rPh sb="36" eb="37">
      <t>トウ</t>
    </rPh>
    <rPh sb="38" eb="39">
      <t>ウツ</t>
    </rPh>
    <phoneticPr fontId="3"/>
  </si>
  <si>
    <t>園芸団地整備対策に取り組む場合　：　市町又は地域園芸団地運営協議会が策定する園芸団地構想</t>
    <rPh sb="0" eb="2">
      <t>エンゲイ</t>
    </rPh>
    <rPh sb="2" eb="4">
      <t>ダンチ</t>
    </rPh>
    <rPh sb="4" eb="6">
      <t>セイビ</t>
    </rPh>
    <rPh sb="6" eb="8">
      <t>タイサク</t>
    </rPh>
    <rPh sb="9" eb="10">
      <t>ト</t>
    </rPh>
    <rPh sb="11" eb="12">
      <t>ク</t>
    </rPh>
    <rPh sb="13" eb="15">
      <t>バアイ</t>
    </rPh>
    <rPh sb="18" eb="19">
      <t>シ</t>
    </rPh>
    <rPh sb="19" eb="20">
      <t>マチ</t>
    </rPh>
    <rPh sb="20" eb="21">
      <t>マタ</t>
    </rPh>
    <rPh sb="22" eb="28">
      <t>チイキエンゲイダンチ</t>
    </rPh>
    <rPh sb="28" eb="33">
      <t>ウンエイキョウギカイ</t>
    </rPh>
    <rPh sb="34" eb="36">
      <t>サクテイ</t>
    </rPh>
    <rPh sb="38" eb="40">
      <t>エンゲイ</t>
    </rPh>
    <rPh sb="40" eb="42">
      <t>ダンチ</t>
    </rPh>
    <rPh sb="42" eb="44">
      <t>コウソウ</t>
    </rPh>
    <phoneticPr fontId="3"/>
  </si>
  <si>
    <t>減額した金額</t>
    <rPh sb="0" eb="2">
      <t>ゲンガク</t>
    </rPh>
    <rPh sb="4" eb="6">
      <t>キンガク</t>
    </rPh>
    <phoneticPr fontId="1"/>
  </si>
  <si>
    <t>税抜</t>
    <rPh sb="0" eb="2">
      <t>ゼイヌ</t>
    </rPh>
    <phoneticPr fontId="1"/>
  </si>
  <si>
    <t>現状値（令和　年度）</t>
    <rPh sb="0" eb="2">
      <t>ゲンジョウ</t>
    </rPh>
    <rPh sb="2" eb="3">
      <t>アタイ</t>
    </rPh>
    <rPh sb="4" eb="6">
      <t>レイワ</t>
    </rPh>
    <rPh sb="7" eb="9">
      <t>ネンド</t>
    </rPh>
    <phoneticPr fontId="1"/>
  </si>
  <si>
    <t>目標値（令和　年度）</t>
    <rPh sb="0" eb="2">
      <t>モクヒョウ</t>
    </rPh>
    <rPh sb="2" eb="3">
      <t>アタイ</t>
    </rPh>
    <rPh sb="4" eb="6">
      <t>レイワ</t>
    </rPh>
    <rPh sb="7" eb="8">
      <t>ネン</t>
    </rPh>
    <rPh sb="8" eb="9">
      <t>ド</t>
    </rPh>
    <phoneticPr fontId="1"/>
  </si>
  <si>
    <t>（Ａ）各経営体における佐賀さいこうモデルへのステップアップ※</t>
    <phoneticPr fontId="1"/>
  </si>
  <si>
    <t>中山間要件市町確認欄</t>
    <rPh sb="0" eb="3">
      <t>チュウサンカン</t>
    </rPh>
    <rPh sb="3" eb="5">
      <t>ヨウケン</t>
    </rPh>
    <rPh sb="5" eb="9">
      <t>シマチカクニン</t>
    </rPh>
    <rPh sb="9" eb="10">
      <t>ラン</t>
    </rPh>
    <phoneticPr fontId="1"/>
  </si>
  <si>
    <t>受益地標高（ｍ）</t>
    <rPh sb="0" eb="3">
      <t>ジュエキチ</t>
    </rPh>
    <rPh sb="3" eb="5">
      <t>ヒョウコウ</t>
    </rPh>
    <phoneticPr fontId="1"/>
  </si>
  <si>
    <t>協定農用地最低標高（ｍ）</t>
    <rPh sb="0" eb="5">
      <t>キョウテイノウヨウチ</t>
    </rPh>
    <rPh sb="5" eb="9">
      <t>サイテイヒョウコウ</t>
    </rPh>
    <phoneticPr fontId="1"/>
  </si>
  <si>
    <t xml:space="preserve">別記１の９に規定する施設・機械等を整備する場合　：　国の共済制度又は農業共済組合の保険等への加入に関する誓約書（別紙Ｆ) </t>
    <rPh sb="17" eb="19">
      <t>セイビ</t>
    </rPh>
    <rPh sb="21" eb="23">
      <t>バアイ</t>
    </rPh>
    <rPh sb="26" eb="27">
      <t>クニ</t>
    </rPh>
    <rPh sb="28" eb="30">
      <t>キョウサイ</t>
    </rPh>
    <rPh sb="30" eb="32">
      <t>セイド</t>
    </rPh>
    <rPh sb="32" eb="33">
      <t>マタ</t>
    </rPh>
    <rPh sb="34" eb="40">
      <t>ノウギョウキョウサイクミアイ</t>
    </rPh>
    <rPh sb="41" eb="43">
      <t>ホケン</t>
    </rPh>
    <rPh sb="43" eb="44">
      <t>トウ</t>
    </rPh>
    <rPh sb="46" eb="48">
      <t>カニュウ</t>
    </rPh>
    <rPh sb="49" eb="50">
      <t>カン</t>
    </rPh>
    <rPh sb="52" eb="55">
      <t>セイヤクショ</t>
    </rPh>
    <rPh sb="56" eb="58">
      <t>ベッシ</t>
    </rPh>
    <phoneticPr fontId="7"/>
  </si>
  <si>
    <t>施設等設置場所周辺図（参考様式１）</t>
    <rPh sb="0" eb="3">
      <t>シセツトウ</t>
    </rPh>
    <rPh sb="3" eb="10">
      <t>セッチバショシュウヘンズ</t>
    </rPh>
    <rPh sb="11" eb="15">
      <t>サンコウヨウシキ</t>
    </rPh>
    <phoneticPr fontId="1"/>
  </si>
  <si>
    <t>免税</t>
    <rPh sb="0" eb="2">
      <t>メンゼイ</t>
    </rPh>
    <phoneticPr fontId="1"/>
  </si>
  <si>
    <t>施設、機械等の管理運営規程（参考様式２）</t>
    <rPh sb="14" eb="18">
      <t>サンコウヨウシキ</t>
    </rPh>
    <phoneticPr fontId="1"/>
  </si>
  <si>
    <t>効率的な露地野菜集出荷対策に取り組む場合　：　集出荷システム整備計画（参考様式６）</t>
    <rPh sb="23" eb="24">
      <t>シュウ</t>
    </rPh>
    <rPh sb="24" eb="26">
      <t>シュッカ</t>
    </rPh>
    <rPh sb="30" eb="32">
      <t>セイビ</t>
    </rPh>
    <rPh sb="32" eb="34">
      <t>ケイカク</t>
    </rPh>
    <rPh sb="35" eb="39">
      <t>サンコウヨウシキ</t>
    </rPh>
    <phoneticPr fontId="3"/>
  </si>
  <si>
    <t>経営開始年月日
（新規就農者のみ）</t>
    <rPh sb="0" eb="2">
      <t>ケイエイ</t>
    </rPh>
    <rPh sb="2" eb="4">
      <t>カイシ</t>
    </rPh>
    <rPh sb="4" eb="7">
      <t>ネンガッピ</t>
    </rPh>
    <phoneticPr fontId="1"/>
  </si>
  <si>
    <t>※</t>
    <phoneticPr fontId="1"/>
  </si>
  <si>
    <t>事業区分の補助率毎に行を分けて額を記入すること。</t>
    <phoneticPr fontId="1"/>
  </si>
  <si>
    <t>※</t>
    <phoneticPr fontId="1"/>
  </si>
  <si>
    <t>「GAP等の取組」欄は、実施要領別表６から受益者が取り組むGAP等の種類を選択すること。</t>
    <rPh sb="9" eb="10">
      <t>ラン</t>
    </rPh>
    <rPh sb="21" eb="24">
      <t>ジュエキシャ</t>
    </rPh>
    <phoneticPr fontId="1"/>
  </si>
  <si>
    <t>「中山間」欄は、受益地がチャレンジ中山間かつ中山間地域等に該当する場合には、○を記入すること。</t>
    <rPh sb="1" eb="4">
      <t>チュウサンカン</t>
    </rPh>
    <rPh sb="5" eb="6">
      <t>ラン</t>
    </rPh>
    <rPh sb="8" eb="11">
      <t>ジュエキチ</t>
    </rPh>
    <rPh sb="17" eb="20">
      <t>チュウサンカン</t>
    </rPh>
    <rPh sb="22" eb="28">
      <t>チュウサンカンチイキトウ</t>
    </rPh>
    <rPh sb="29" eb="31">
      <t>ガイトウ</t>
    </rPh>
    <rPh sb="33" eb="35">
      <t>バアイ</t>
    </rPh>
    <rPh sb="40" eb="42">
      <t>キニュウ</t>
    </rPh>
    <phoneticPr fontId="1"/>
  </si>
  <si>
    <t>担保</t>
    <rPh sb="0" eb="2">
      <t>タンポ</t>
    </rPh>
    <phoneticPr fontId="1"/>
  </si>
  <si>
    <t>事業量単位</t>
    <rPh sb="0" eb="3">
      <t>ジギョウリョウ</t>
    </rPh>
    <rPh sb="3" eb="5">
      <t>タンイ</t>
    </rPh>
    <phoneticPr fontId="1"/>
  </si>
  <si>
    <t>㎡</t>
    <phoneticPr fontId="1"/>
  </si>
  <si>
    <t>台</t>
    <rPh sb="0" eb="1">
      <t>ダイ</t>
    </rPh>
    <phoneticPr fontId="1"/>
  </si>
  <si>
    <t>基</t>
    <rPh sb="0" eb="1">
      <t>キ</t>
    </rPh>
    <phoneticPr fontId="1"/>
  </si>
  <si>
    <t>式</t>
    <rPh sb="0" eb="1">
      <t>シキ</t>
    </rPh>
    <phoneticPr fontId="1"/>
  </si>
  <si>
    <t>a</t>
  </si>
  <si>
    <t>「備考」欄には仕入れに係る消費税等相当額について、これを減額した場合には「減額した金額○○○円（県費相当額）」を、同税額がない場合は「該当なし」と、同税額が明らかでない場合には｢含税額」とそれぞれ記入すること。</t>
    <phoneticPr fontId="1"/>
  </si>
  <si>
    <t>消費税法第60条第４項に定める法人等</t>
    <rPh sb="0" eb="4">
      <t>ショウヒゼイホウ</t>
    </rPh>
    <rPh sb="4" eb="5">
      <t>ダイ</t>
    </rPh>
    <rPh sb="7" eb="8">
      <t>ジョウ</t>
    </rPh>
    <rPh sb="8" eb="9">
      <t>ダイ</t>
    </rPh>
    <rPh sb="10" eb="11">
      <t>コウ</t>
    </rPh>
    <rPh sb="12" eb="13">
      <t>サダ</t>
    </rPh>
    <rPh sb="15" eb="18">
      <t>ホウジントウ</t>
    </rPh>
    <phoneticPr fontId="1"/>
  </si>
  <si>
    <t>果樹経営対策事業を活用する場合は、補助率の後ろに（果樹経）がある補助率を選択すること。</t>
    <phoneticPr fontId="1"/>
  </si>
  <si>
    <t>総事業費</t>
    <rPh sb="0" eb="4">
      <t>ソウジギョウヒ</t>
    </rPh>
    <phoneticPr fontId="1"/>
  </si>
  <si>
    <t>補助金の交付を受けて整備する物件を担保に供し、金融機関から融資を受ける場合、「担保」欄に○を記入すること。</t>
    <rPh sb="35" eb="37">
      <t>バアイ</t>
    </rPh>
    <rPh sb="46" eb="48">
      <t>キニュウ</t>
    </rPh>
    <phoneticPr fontId="1"/>
  </si>
  <si>
    <t>補助残について融資を受ける予定の場合には、「補助残融資」欄に融資名、金額、借入予定時期を記入し、金融機関への相談状況等がわかる書類を添付すること。</t>
    <rPh sb="22" eb="25">
      <t>ホジョザン</t>
    </rPh>
    <rPh sb="25" eb="27">
      <t>ユウシ</t>
    </rPh>
    <rPh sb="28" eb="29">
      <t>ラン</t>
    </rPh>
    <phoneticPr fontId="1"/>
  </si>
  <si>
    <t>補助残融資</t>
    <rPh sb="0" eb="3">
      <t>ホジョザン</t>
    </rPh>
    <rPh sb="3" eb="5">
      <t>ユウシ</t>
    </rPh>
    <phoneticPr fontId="1"/>
  </si>
  <si>
    <t>トレーニングファーム等の研修生（認定農業者又は認定新規就農者）</t>
    <rPh sb="12" eb="15">
      <t>ケンシュウセイ</t>
    </rPh>
    <phoneticPr fontId="1"/>
  </si>
  <si>
    <t>農業協同組合（リース）</t>
  </si>
  <si>
    <t>農業協同組合（プレ就農ハウス）</t>
    <rPh sb="9" eb="11">
      <t>シュウノウ</t>
    </rPh>
    <phoneticPr fontId="1"/>
  </si>
  <si>
    <t>佐賀県農業公社（リース）</t>
    <rPh sb="0" eb="7">
      <t>サガケンノウギョウコウシャ</t>
    </rPh>
    <phoneticPr fontId="1"/>
  </si>
  <si>
    <t>農業協同組合（プレ就農ハウス）</t>
    <rPh sb="9" eb="11">
      <t>シュウノウ</t>
    </rPh>
    <phoneticPr fontId="1"/>
  </si>
  <si>
    <t>概算設計書、見積書等、代行施行料計算書等、事業費の積算根拠となる資料</t>
    <rPh sb="11" eb="16">
      <t>ダイコウセコウリョウ</t>
    </rPh>
    <rPh sb="16" eb="19">
      <t>ケイサンショ</t>
    </rPh>
    <rPh sb="19" eb="20">
      <t>ナド</t>
    </rPh>
    <phoneticPr fontId="1"/>
  </si>
  <si>
    <t>種苗法に関する誓約書（別紙Ｅ）　※農業協同組合（農業者にリース方式で支援する場合、又は農作業受託者にレンタル方式で支援する場合を除く）が事業実施主体の場合、提出不要</t>
    <rPh sb="0" eb="3">
      <t>シュビョウホウ</t>
    </rPh>
    <rPh sb="4" eb="5">
      <t>カン</t>
    </rPh>
    <rPh sb="7" eb="10">
      <t>セイヤクショ</t>
    </rPh>
    <rPh sb="11" eb="13">
      <t>ベッシ</t>
    </rPh>
    <rPh sb="17" eb="23">
      <t>ノウギョウキョウドウクミアイ</t>
    </rPh>
    <rPh sb="64" eb="65">
      <t>ノゾ</t>
    </rPh>
    <rPh sb="68" eb="74">
      <t>ジギョウジッシシュタイ</t>
    </rPh>
    <rPh sb="75" eb="77">
      <t>バアイ</t>
    </rPh>
    <rPh sb="78" eb="80">
      <t>テイシュツ</t>
    </rPh>
    <rPh sb="80" eb="82">
      <t>フヨウ</t>
    </rPh>
    <phoneticPr fontId="1"/>
  </si>
  <si>
    <t>別記１の６のなお書きに該当する場合、育苗ハウスや管理室等を整備する場合等　：　機械・施設規模決定計算書</t>
    <rPh sb="0" eb="2">
      <t>ベッキ</t>
    </rPh>
    <rPh sb="8" eb="9">
      <t>ガ</t>
    </rPh>
    <rPh sb="11" eb="13">
      <t>ガイトウ</t>
    </rPh>
    <rPh sb="15" eb="17">
      <t>バアイ</t>
    </rPh>
    <rPh sb="18" eb="20">
      <t>イクビョウ</t>
    </rPh>
    <rPh sb="24" eb="27">
      <t>カンリシツ</t>
    </rPh>
    <rPh sb="27" eb="28">
      <t>ナド</t>
    </rPh>
    <rPh sb="29" eb="31">
      <t>セイビ</t>
    </rPh>
    <rPh sb="33" eb="35">
      <t>バアイ</t>
    </rPh>
    <rPh sb="35" eb="36">
      <t>ナド</t>
    </rPh>
    <phoneticPr fontId="1"/>
  </si>
  <si>
    <t>中古ハウスリノベーション対策に取り組む場合　：　中古園芸用ハウス等の経過年数がわかる資料（又は耐用年数が経過していることがわかる資料）、事業実施後７年以上利用可能であることが確認できる資料、</t>
    <rPh sb="0" eb="2">
      <t>チュウコ</t>
    </rPh>
    <rPh sb="12" eb="14">
      <t>タイサク</t>
    </rPh>
    <rPh sb="24" eb="26">
      <t>チュウコ</t>
    </rPh>
    <rPh sb="26" eb="29">
      <t>エンゲイヨウ</t>
    </rPh>
    <rPh sb="32" eb="33">
      <t>ナド</t>
    </rPh>
    <rPh sb="34" eb="38">
      <t>ケイカネンスウ</t>
    </rPh>
    <rPh sb="45" eb="46">
      <t>マタ</t>
    </rPh>
    <rPh sb="47" eb="51">
      <t>タイヨウネンスウ</t>
    </rPh>
    <rPh sb="52" eb="54">
      <t>ケイカ</t>
    </rPh>
    <rPh sb="64" eb="66">
      <t>シリョウ</t>
    </rPh>
    <phoneticPr fontId="1"/>
  </si>
  <si>
    <t>　　　　　　　　　　　　　　　　　　　　　　　　中古園芸用ハウス等の持ち主と事業実施主体の受益者全てが３親等内の親族ではない旨の誓約書</t>
    <rPh sb="24" eb="26">
      <t>チュウコ</t>
    </rPh>
    <rPh sb="26" eb="29">
      <t>エンゲイヨウ</t>
    </rPh>
    <rPh sb="32" eb="33">
      <t>ナド</t>
    </rPh>
    <rPh sb="34" eb="35">
      <t>モ</t>
    </rPh>
    <rPh sb="36" eb="37">
      <t>ヌシ</t>
    </rPh>
    <rPh sb="38" eb="40">
      <t>ジギョウ</t>
    </rPh>
    <rPh sb="40" eb="42">
      <t>ジッシ</t>
    </rPh>
    <rPh sb="42" eb="44">
      <t>シュタイ</t>
    </rPh>
    <rPh sb="45" eb="48">
      <t>ジュエキシャ</t>
    </rPh>
    <rPh sb="48" eb="49">
      <t>スベ</t>
    </rPh>
    <rPh sb="52" eb="54">
      <t>シントウ</t>
    </rPh>
    <rPh sb="54" eb="55">
      <t>ナイ</t>
    </rPh>
    <rPh sb="56" eb="58">
      <t>シンゾク</t>
    </rPh>
    <rPh sb="62" eb="63">
      <t>ムネ</t>
    </rPh>
    <rPh sb="64" eb="67">
      <t>セイヤクショ</t>
    </rPh>
    <phoneticPr fontId="1"/>
  </si>
  <si>
    <t>選択していない成果目標にかかる記入欄は削除して提出してください。</t>
    <rPh sb="0" eb="2">
      <t>センタク</t>
    </rPh>
    <phoneticPr fontId="1"/>
  </si>
  <si>
    <t>達成率</t>
    <rPh sb="0" eb="3">
      <t>タッセイリツ</t>
    </rPh>
    <phoneticPr fontId="1"/>
  </si>
  <si>
    <t>上記以外の園芸品目</t>
    <phoneticPr fontId="1"/>
  </si>
  <si>
    <t>受益品目</t>
    <rPh sb="0" eb="4">
      <t>ジュエキヒンモク</t>
    </rPh>
    <phoneticPr fontId="1"/>
  </si>
  <si>
    <t>３年目（目標年度）</t>
    <rPh sb="1" eb="3">
      <t>ネンメ</t>
    </rPh>
    <rPh sb="4" eb="6">
      <t>モクヒョウ</t>
    </rPh>
    <rPh sb="6" eb="8">
      <t>ネンド</t>
    </rPh>
    <phoneticPr fontId="1"/>
  </si>
  <si>
    <t>２年目</t>
    <rPh sb="1" eb="3">
      <t>ネンメ</t>
    </rPh>
    <phoneticPr fontId="1"/>
  </si>
  <si>
    <t>事業実施年度</t>
    <rPh sb="0" eb="6">
      <t>ジギョウジッシネンド</t>
    </rPh>
    <phoneticPr fontId="1"/>
  </si>
  <si>
    <t>作付面積（㎡）</t>
    <rPh sb="0" eb="4">
      <t>サクツケメンセキ</t>
    </rPh>
    <phoneticPr fontId="1"/>
  </si>
  <si>
    <t>【実績】（実施状況報告書兼事業評価報告書、改善状況報告書に添付の際に記入）</t>
    <rPh sb="1" eb="3">
      <t>ジッセキ</t>
    </rPh>
    <rPh sb="5" eb="12">
      <t>ジッシジョウキョウホウコクショ</t>
    </rPh>
    <rPh sb="12" eb="13">
      <t>ケン</t>
    </rPh>
    <rPh sb="13" eb="20">
      <t>ジギョウヒョウカホウコクショ</t>
    </rPh>
    <rPh sb="21" eb="28">
      <t>カイゼンジョウキョウホウコクショ</t>
    </rPh>
    <rPh sb="29" eb="31">
      <t>テンプ</t>
    </rPh>
    <rPh sb="32" eb="33">
      <t>サイ</t>
    </rPh>
    <rPh sb="34" eb="36">
      <t>キニュウ</t>
    </rPh>
    <phoneticPr fontId="1"/>
  </si>
  <si>
    <t>園芸品目にかかる作付面積がわかる資料（青色申告決算書の写し等）を添付すること。</t>
    <rPh sb="0" eb="4">
      <t>エンゲイヒンモク</t>
    </rPh>
    <rPh sb="8" eb="12">
      <t>サクツケメンセキ</t>
    </rPh>
    <rPh sb="16" eb="18">
      <t>シリョウ</t>
    </rPh>
    <rPh sb="19" eb="26">
      <t>アオイロシンコクケッサンショ</t>
    </rPh>
    <rPh sb="27" eb="28">
      <t>ウツ</t>
    </rPh>
    <rPh sb="29" eb="30">
      <t>ナド</t>
    </rPh>
    <rPh sb="32" eb="34">
      <t>テンプ</t>
    </rPh>
    <phoneticPr fontId="3"/>
  </si>
  <si>
    <t>※</t>
  </si>
  <si>
    <t>成果目標の
根拠・検証方法</t>
    <rPh sb="0" eb="4">
      <t>セイカモクヒョウ</t>
    </rPh>
    <rPh sb="6" eb="8">
      <t>コンキョ</t>
    </rPh>
    <rPh sb="9" eb="13">
      <t>ケンショウホウホウ</t>
    </rPh>
    <phoneticPr fontId="1"/>
  </si>
  <si>
    <t>目標</t>
    <rPh sb="0" eb="2">
      <t>モクヒョウ</t>
    </rPh>
    <phoneticPr fontId="1"/>
  </si>
  <si>
    <t>現状</t>
    <rPh sb="0" eb="2">
      <t>ゲンジョウ</t>
    </rPh>
    <phoneticPr fontId="1"/>
  </si>
  <si>
    <t>【現状値・目標値】</t>
    <rPh sb="1" eb="4">
      <t>ゲンジョウチ</t>
    </rPh>
    <rPh sb="5" eb="8">
      <t>モクヒョウチ</t>
    </rPh>
    <phoneticPr fontId="1"/>
  </si>
  <si>
    <t>（Ｂ）各経営体における作付面積の拡大（1.5倍以上）</t>
    <phoneticPr fontId="1"/>
  </si>
  <si>
    <t>上記以外の園芸品目</t>
    <rPh sb="0" eb="4">
      <t>ジョウキイガイ</t>
    </rPh>
    <rPh sb="5" eb="9">
      <t>エンゲイヒンモク</t>
    </rPh>
    <phoneticPr fontId="1"/>
  </si>
  <si>
    <t>販売額（円）</t>
    <rPh sb="0" eb="3">
      <t>ハンバイガク</t>
    </rPh>
    <rPh sb="4" eb="5">
      <t>エン</t>
    </rPh>
    <phoneticPr fontId="1"/>
  </si>
  <si>
    <t>３年目（目標年度）</t>
    <rPh sb="1" eb="3">
      <t>ネンメ</t>
    </rPh>
    <rPh sb="4" eb="8">
      <t>モクヒョウネンド</t>
    </rPh>
    <phoneticPr fontId="1"/>
  </si>
  <si>
    <t>園芸品目にかかる販売額、作付面積がわかる資料（青色申告決算書の写し等）を添付すること。</t>
    <rPh sb="0" eb="4">
      <t>エンゲイヒンモク</t>
    </rPh>
    <rPh sb="8" eb="11">
      <t>ハンバイガク</t>
    </rPh>
    <rPh sb="12" eb="16">
      <t>サクツケメンセキ</t>
    </rPh>
    <rPh sb="20" eb="22">
      <t>シリョウ</t>
    </rPh>
    <rPh sb="23" eb="30">
      <t>アオイロシンコクケッサンショ</t>
    </rPh>
    <rPh sb="31" eb="32">
      <t>ウツ</t>
    </rPh>
    <rPh sb="33" eb="34">
      <t>ナド</t>
    </rPh>
    <rPh sb="36" eb="38">
      <t>テンプ</t>
    </rPh>
    <phoneticPr fontId="3"/>
  </si>
  <si>
    <t>受益品目の作付面積の1.2倍以上の増加を要因として販売額１億円以上が達成されること。</t>
    <rPh sb="0" eb="2">
      <t>ジュエキ</t>
    </rPh>
    <rPh sb="2" eb="4">
      <t>ヒンモク</t>
    </rPh>
    <rPh sb="5" eb="9">
      <t>サクツケメンセキ</t>
    </rPh>
    <rPh sb="13" eb="16">
      <t>バイイジョウ</t>
    </rPh>
    <rPh sb="17" eb="19">
      <t>ゾウカ</t>
    </rPh>
    <rPh sb="20" eb="22">
      <t>ヨウイン</t>
    </rPh>
    <rPh sb="25" eb="28">
      <t>ハンハ</t>
    </rPh>
    <rPh sb="29" eb="31">
      <t>オクエン</t>
    </rPh>
    <rPh sb="31" eb="33">
      <t>イジョウ</t>
    </rPh>
    <rPh sb="34" eb="36">
      <t>タッセイ</t>
    </rPh>
    <phoneticPr fontId="1"/>
  </si>
  <si>
    <t>経営モデル</t>
    <rPh sb="0" eb="2">
      <t>ケイエイ</t>
    </rPh>
    <phoneticPr fontId="1"/>
  </si>
  <si>
    <t>目標値</t>
    <rPh sb="0" eb="3">
      <t>モクヒョウチ</t>
    </rPh>
    <phoneticPr fontId="1"/>
  </si>
  <si>
    <t>現状値</t>
    <rPh sb="0" eb="3">
      <t>ゲンジョウチ</t>
    </rPh>
    <phoneticPr fontId="1"/>
  </si>
  <si>
    <t>【目標値】</t>
    <rPh sb="1" eb="4">
      <t>モクヒョウチ</t>
    </rPh>
    <phoneticPr fontId="1"/>
  </si>
  <si>
    <t>直近３か年平均</t>
    <rPh sb="0" eb="2">
      <t>チョッキン</t>
    </rPh>
    <rPh sb="4" eb="5">
      <t>ネン</t>
    </rPh>
    <rPh sb="5" eb="7">
      <t>ヘイキン</t>
    </rPh>
    <phoneticPr fontId="1"/>
  </si>
  <si>
    <t>令和　年（３年前）</t>
    <rPh sb="0" eb="2">
      <t>レイワ</t>
    </rPh>
    <rPh sb="3" eb="4">
      <t>トシ</t>
    </rPh>
    <rPh sb="6" eb="8">
      <t>ネンマエ</t>
    </rPh>
    <phoneticPr fontId="1"/>
  </si>
  <si>
    <t>令和　年（２年前）</t>
    <rPh sb="0" eb="2">
      <t>レイワ</t>
    </rPh>
    <rPh sb="3" eb="4">
      <t>トシ</t>
    </rPh>
    <rPh sb="6" eb="8">
      <t>ネンマエ</t>
    </rPh>
    <phoneticPr fontId="1"/>
  </si>
  <si>
    <t>令和　年（直近年）</t>
    <rPh sb="0" eb="2">
      <t>レイワ</t>
    </rPh>
    <rPh sb="3" eb="4">
      <t>ネン</t>
    </rPh>
    <rPh sb="5" eb="8">
      <t>チョッキンネン</t>
    </rPh>
    <phoneticPr fontId="1"/>
  </si>
  <si>
    <t>【現状値】</t>
    <rPh sb="1" eb="4">
      <t>ゲンジョウチ</t>
    </rPh>
    <phoneticPr fontId="1"/>
  </si>
  <si>
    <t>（Ａ）各経営体における佐賀さいこうモデルへのステップアップ</t>
    <phoneticPr fontId="1"/>
  </si>
  <si>
    <t>品目</t>
    <rPh sb="0" eb="2">
      <t>ヒンモク</t>
    </rPh>
    <phoneticPr fontId="1"/>
  </si>
  <si>
    <t>受益者名</t>
    <rPh sb="0" eb="2">
      <t>ジュエキ</t>
    </rPh>
    <rPh sb="3" eb="4">
      <t>メイ</t>
    </rPh>
    <phoneticPr fontId="1"/>
  </si>
  <si>
    <t>ステップアップ計画書（ステップアップ実施状況報告書兼事業評価報告書）</t>
    <rPh sb="7" eb="10">
      <t>ケイカクショ</t>
    </rPh>
    <rPh sb="18" eb="25">
      <t>ジッシジョウキョウホウコクショ</t>
    </rPh>
    <rPh sb="25" eb="26">
      <t>ケン</t>
    </rPh>
    <rPh sb="26" eb="33">
      <t>ジギョウヒョウカホウコクショ</t>
    </rPh>
    <phoneticPr fontId="1"/>
  </si>
  <si>
    <t>別紙Ｃ</t>
    <rPh sb="0" eb="2">
      <t>ベッシ</t>
    </rPh>
    <phoneticPr fontId="1"/>
  </si>
  <si>
    <t>　県では、行政事務全般から暴力団等を排除するため、申請者に暴力団等でない旨の誓約をお願いしています。なお、内容確認のために佐賀県警察本部へ照会を行う場合があります。
　この様式に記載された個人情報は、さが園芸888整備支援事業に関する事務の目的を達成するため及び誓約事項の確認のために使用します。</t>
    <phoneticPr fontId="1"/>
  </si>
  <si>
    <t>ことができる場合は、この限りでない。</t>
  </si>
  <si>
    <t>連絡先を確認することができる書面を添付すること。ただし、他の方法により申請の確認を行う</t>
  </si>
  <si>
    <t>申請者が法人の場合にあっては、担当部署の責任者 及び担当者の所属部署、役職、氏名及び</t>
    <phoneticPr fontId="1"/>
  </si>
  <si>
    <t>　　２　</t>
    <phoneticPr fontId="1"/>
  </si>
  <si>
    <t>自署を付記し、法人代表者の氏名を記名とすることができる。</t>
    <phoneticPr fontId="1"/>
  </si>
  <si>
    <t>氏名欄は、本人が自署すること。ただし、申請者が法人の場合は、本申請に係る責任者の氏名の</t>
    <phoneticPr fontId="1"/>
  </si>
  <si>
    <t>注　１　</t>
    <phoneticPr fontId="1"/>
  </si>
  <si>
    <t>　　　　　　　</t>
  </si>
  <si>
    <t>（昭和・平成）　　年　　月　　日</t>
    <phoneticPr fontId="1"/>
  </si>
  <si>
    <t>生年月日</t>
    <rPh sb="0" eb="4">
      <t>セイネンガッピ</t>
    </rPh>
    <phoneticPr fontId="1"/>
  </si>
  <si>
    <t>　　　　　　　生年月日　（昭和・平成）　　年　　月　　日</t>
    <phoneticPr fontId="1"/>
  </si>
  <si>
    <t>氏名</t>
    <rPh sb="0" eb="2">
      <t>シメイ</t>
    </rPh>
    <phoneticPr fontId="1"/>
  </si>
  <si>
    <t xml:space="preserve">(ふりがな) </t>
    <phoneticPr fontId="1"/>
  </si>
  <si>
    <t>代表者職名</t>
    <phoneticPr fontId="1"/>
  </si>
  <si>
    <t>団体名</t>
    <phoneticPr fontId="1"/>
  </si>
  <si>
    <t>〔団体名、代表者の氏名及び代表者の生年月日 〕</t>
    <phoneticPr fontId="1"/>
  </si>
  <si>
    <t>住所</t>
    <phoneticPr fontId="1"/>
  </si>
  <si>
    <t>〔代表者の住所又は事務所所在地 〕</t>
    <phoneticPr fontId="1"/>
  </si>
  <si>
    <t>　佐賀県知事　様</t>
    <phoneticPr fontId="1"/>
  </si>
  <si>
    <t>○○　　年　　月　　日　　　</t>
    <phoneticPr fontId="1"/>
  </si>
  <si>
    <t>　又は個人ではありません。</t>
    <phoneticPr fontId="1"/>
  </si>
  <si>
    <t>２　１の（２）から（７）までに掲げる者が、その経営に実質的に関与している法人その他の団体</t>
    <phoneticPr fontId="1"/>
  </si>
  <si>
    <t>（７）暴力団又は暴力団員であることを知りながらこれらを利用している者</t>
  </si>
  <si>
    <t>（６）暴力団又は暴力団員と社会的に非難されるべき関係を有している者</t>
  </si>
  <si>
    <t>　　暴力団の維持運営に協力し、又は関与している者</t>
    <phoneticPr fontId="1"/>
  </si>
  <si>
    <t>（５）暴力団又は暴力団員に対して資金等を提供し、又は便宜を供与する等、直接的又は積極的に</t>
    <phoneticPr fontId="1"/>
  </si>
  <si>
    <t>　　暴力団又は暴力団員を利用している者</t>
    <phoneticPr fontId="1"/>
  </si>
  <si>
    <t>（４）自己、自社若しくは第三者の不正な利益を図る目的又は第三者に損害を与える目的をもって</t>
    <phoneticPr fontId="1"/>
  </si>
  <si>
    <t>（３）暴力団員でなくなった日から５年を経過しない者</t>
  </si>
  <si>
    <t>　　員をいう。以下同じ。）</t>
    <phoneticPr fontId="1"/>
  </si>
  <si>
    <t>（２）暴力団員（暴力団員による不当な行為の防止等に関する法律第２条第６号に規定する暴力団</t>
    <phoneticPr fontId="1"/>
  </si>
  <si>
    <t>　　第２号に規定する暴力団をいう。以下同じ。）</t>
    <phoneticPr fontId="1"/>
  </si>
  <si>
    <t>（１）暴力団（暴力団員による不当な行為の防止等に関する法律（平成３年法律第７７号）第２条</t>
    <phoneticPr fontId="1"/>
  </si>
  <si>
    <t>１　自己または団体の構成員が、次のいずれにも該当する者ではありません。</t>
  </si>
  <si>
    <t>記</t>
  </si>
  <si>
    <t>に同意します。</t>
    <phoneticPr fontId="1"/>
  </si>
  <si>
    <t>　また、照会で確認された情報は、今後、私が県と行う他の契約等における身分確認に利用すること</t>
    <phoneticPr fontId="1"/>
  </si>
  <si>
    <t>　なお、県が必要な場合には、佐賀県警察本部に照会することについて承諾します。</t>
    <phoneticPr fontId="1"/>
  </si>
  <si>
    <t>　私は、下記の事項について誓約します。</t>
    <phoneticPr fontId="1"/>
  </si>
  <si>
    <t>誓　　　　約　　　　書</t>
  </si>
  <si>
    <t>（別紙Ｄ）</t>
  </si>
  <si>
    <t xml:space="preserve">    自署を付記し、法人代表者の氏名を記名とすることができる。</t>
    <phoneticPr fontId="1"/>
  </si>
  <si>
    <t>※）氏名欄は、本人が自署すること。ただし、申請者が法人の場合は、本申請に係る責任者の氏名の</t>
    <phoneticPr fontId="1"/>
  </si>
  <si>
    <t>受益農家氏名(※)</t>
    <phoneticPr fontId="1"/>
  </si>
  <si>
    <t>事業実施主体名</t>
    <phoneticPr fontId="1"/>
  </si>
  <si>
    <t>　　　　　・無断利用によって育成者が被った損害の賠償</t>
  </si>
  <si>
    <t>　　　　　・当該品種の生産・販売の差し止め（樹木の伐採、果実の処分など）</t>
    <phoneticPr fontId="1"/>
  </si>
  <si>
    <t>　　　　　・10年以下の懲役または、1,000万円以下の罰金（法人は３億円）</t>
  </si>
  <si>
    <t>　　（参考）種苗法違反の罰則</t>
  </si>
  <si>
    <t>□種苗法違反を犯した場合の罰則を理解しています。</t>
    <phoneticPr fontId="1"/>
  </si>
  <si>
    <t>□種苗法や県育成品種の許諾方針に違反すると思われる行為を発見した場合は県に通報します。</t>
    <phoneticPr fontId="1"/>
  </si>
  <si>
    <t>　苗や果樹のせん定枝は適切に処分（焼却・粉砕）します。</t>
    <phoneticPr fontId="1"/>
  </si>
  <si>
    <t>□第三者による苗や穂木の盗難を防止するため、圃場を厳重に管理するとともに、収穫が終了した</t>
    <phoneticPr fontId="1"/>
  </si>
  <si>
    <t>や栽培をしません。</t>
    <phoneticPr fontId="1"/>
  </si>
  <si>
    <t>□県内で生産が認められていない他県の登録品種については、育成者権者に無断で苗や穂木の譲受</t>
    <phoneticPr fontId="1"/>
  </si>
  <si>
    <t>□生産地域が県内に制限されている品種については、県外で生産しません。</t>
    <phoneticPr fontId="1"/>
  </si>
  <si>
    <t>□佐賀県登録品種について、育成者権者に無断で第三者に譲渡しません。</t>
    <phoneticPr fontId="1"/>
  </si>
  <si>
    <t>□無断で増殖した苗や穂木を第三者から譲受しません</t>
    <phoneticPr fontId="1"/>
  </si>
  <si>
    <t>□無断で増殖した苗や穂木を第三者に譲渡しません。</t>
    <phoneticPr fontId="1"/>
  </si>
  <si>
    <t>□育成者権者に無断で苗の増殖や高接をしません。</t>
    <phoneticPr fontId="1"/>
  </si>
  <si>
    <t>□他人の畑から苗や穂木を無断で採取しません。</t>
    <phoneticPr fontId="1"/>
  </si>
  <si>
    <t>　私は、下記の事項を確認し、遵守することを誓約します。</t>
  </si>
  <si>
    <t>種苗法に関する誓約書</t>
  </si>
  <si>
    <t>（市町長経由）</t>
  </si>
  <si>
    <t>佐賀県知事　　　　　　様</t>
  </si>
  <si>
    <t>（別紙Ｅ）</t>
  </si>
  <si>
    <t>　　　とする）とする。</t>
    <phoneticPr fontId="1"/>
  </si>
  <si>
    <t>　　　る）、機械においては農業共済組合の農機具共済等（盗難保険及び天災等に対する補償を必須</t>
    <phoneticPr fontId="1"/>
  </si>
  <si>
    <t>※２）施設においては国の共済制度又は農業共済組合の建物共済等（天災等に対する補償を必須とす</t>
    <phoneticPr fontId="1"/>
  </si>
  <si>
    <t>　　　の自署を付記し、法人代表者の氏名を記名とすることができる。</t>
    <phoneticPr fontId="1"/>
  </si>
  <si>
    <t>※１）氏名欄は、本人が自署すること。ただし、申請者が法人の場合は、本申請に係る責任者の氏名</t>
    <phoneticPr fontId="1"/>
  </si>
  <si>
    <t>（１）保険等名</t>
  </si>
  <si>
    <t>２　加入を予定している保険等の概要</t>
  </si>
  <si>
    <t>（３）施設・機械の所在地</t>
  </si>
  <si>
    <t>（２）施設・機械の名称、構造及び規格、規模等</t>
  </si>
  <si>
    <t>さが園芸888整備支援事業</t>
    <phoneticPr fontId="1"/>
  </si>
  <si>
    <t>令和○年度</t>
    <rPh sb="0" eb="2">
      <t>レイワ</t>
    </rPh>
    <rPh sb="3" eb="5">
      <t>ネンド</t>
    </rPh>
    <phoneticPr fontId="1"/>
  </si>
  <si>
    <t>（１）補助事業名及び実施年度</t>
    <phoneticPr fontId="1"/>
  </si>
  <si>
    <t>１　施設・機械の概要</t>
  </si>
  <si>
    <t>　私は、施設・機械の引き渡し又は納品後速やかに、保険等（※２）に加入することを誓約します。</t>
  </si>
  <si>
    <t>国の共済制度又は民間の保険等への加入に関する誓約書</t>
  </si>
  <si>
    <t>代表者職名・氏名（※１）</t>
  </si>
  <si>
    <t>事業実施主体名</t>
  </si>
  <si>
    <t>住　　所</t>
  </si>
  <si>
    <t>（別紙Ｆ）</t>
  </si>
  <si>
    <t>別紙C（成果目標が（A）又は（B）の場合</t>
    <rPh sb="0" eb="2">
      <t>ベッシ</t>
    </rPh>
    <rPh sb="4" eb="8">
      <t>セイカモクヒョウ</t>
    </rPh>
    <rPh sb="12" eb="13">
      <t>マタ</t>
    </rPh>
    <rPh sb="18" eb="20">
      <t>バアイ</t>
    </rPh>
    <phoneticPr fontId="1"/>
  </si>
  <si>
    <t>業者に事業費の支払いを行った期日が確認できる通帳の写し等（初回の実施状況報告の場合のみ）</t>
    <rPh sb="0" eb="2">
      <t>ギョウシャ</t>
    </rPh>
    <rPh sb="3" eb="6">
      <t>ジギョウヒ</t>
    </rPh>
    <rPh sb="7" eb="9">
      <t>シハラ</t>
    </rPh>
    <rPh sb="11" eb="12">
      <t>オコナ</t>
    </rPh>
    <rPh sb="14" eb="16">
      <t>キジツ</t>
    </rPh>
    <rPh sb="17" eb="19">
      <t>カクニン</t>
    </rPh>
    <rPh sb="22" eb="24">
      <t>ツウチョウ</t>
    </rPh>
    <rPh sb="25" eb="26">
      <t>ウツ</t>
    </rPh>
    <rPh sb="27" eb="28">
      <t>トウ</t>
    </rPh>
    <rPh sb="29" eb="31">
      <t>ショカイ</t>
    </rPh>
    <rPh sb="32" eb="34">
      <t>ジッシ</t>
    </rPh>
    <rPh sb="34" eb="36">
      <t>ジョウキョウ</t>
    </rPh>
    <rPh sb="36" eb="38">
      <t>ホウコク</t>
    </rPh>
    <rPh sb="39" eb="41">
      <t>バアイ</t>
    </rPh>
    <phoneticPr fontId="7"/>
  </si>
  <si>
    <t>４　その他（添付資料）</t>
    <rPh sb="4" eb="5">
      <t>タ</t>
    </rPh>
    <rPh sb="6" eb="8">
      <t>テンプ</t>
    </rPh>
    <rPh sb="8" eb="10">
      <t>シリョウ</t>
    </rPh>
    <phoneticPr fontId="7"/>
  </si>
  <si>
    <t>２．事業実施後の状況及び事業の効果等が達成されていない場合にのみ記載すること。</t>
    <rPh sb="2" eb="4">
      <t>ジギョウ</t>
    </rPh>
    <rPh sb="4" eb="6">
      <t>ジッシ</t>
    </rPh>
    <rPh sb="6" eb="7">
      <t>ゴ</t>
    </rPh>
    <rPh sb="8" eb="10">
      <t>ジョウキョウ</t>
    </rPh>
    <rPh sb="10" eb="11">
      <t>オヨ</t>
    </rPh>
    <rPh sb="12" eb="14">
      <t>ジギョウ</t>
    </rPh>
    <rPh sb="15" eb="17">
      <t>コウカ</t>
    </rPh>
    <rPh sb="17" eb="18">
      <t>トウ</t>
    </rPh>
    <rPh sb="19" eb="21">
      <t>タッセイ</t>
    </rPh>
    <rPh sb="27" eb="29">
      <t>バアイ</t>
    </rPh>
    <rPh sb="32" eb="34">
      <t>キサイ</t>
    </rPh>
    <phoneticPr fontId="7"/>
  </si>
  <si>
    <t>注1）</t>
    <rPh sb="0" eb="1">
      <t>チュウ</t>
    </rPh>
    <phoneticPr fontId="7"/>
  </si>
  <si>
    <t>改善方策等</t>
    <rPh sb="0" eb="2">
      <t>カイゼン</t>
    </rPh>
    <rPh sb="2" eb="4">
      <t>ホウサク</t>
    </rPh>
    <rPh sb="4" eb="5">
      <t>トウ</t>
    </rPh>
    <phoneticPr fontId="7"/>
  </si>
  <si>
    <t>取組時期</t>
    <rPh sb="0" eb="2">
      <t>トリクミ</t>
    </rPh>
    <rPh sb="2" eb="4">
      <t>ジキ</t>
    </rPh>
    <phoneticPr fontId="7"/>
  </si>
  <si>
    <t>具体的内容</t>
    <rPh sb="0" eb="3">
      <t>グタイテキ</t>
    </rPh>
    <rPh sb="3" eb="5">
      <t>ナイヨウ</t>
    </rPh>
    <phoneticPr fontId="7"/>
  </si>
  <si>
    <t>取組項目</t>
    <rPh sb="0" eb="2">
      <t>トリクミ</t>
    </rPh>
    <rPh sb="2" eb="4">
      <t>コウモク</t>
    </rPh>
    <phoneticPr fontId="7"/>
  </si>
  <si>
    <t>３　目標達成に向けた事業実施主体での取組内容等</t>
    <rPh sb="2" eb="4">
      <t>モクヒョウ</t>
    </rPh>
    <rPh sb="4" eb="6">
      <t>タッセイ</t>
    </rPh>
    <rPh sb="7" eb="8">
      <t>ム</t>
    </rPh>
    <rPh sb="10" eb="12">
      <t>ジギョウ</t>
    </rPh>
    <rPh sb="12" eb="14">
      <t>ジッシ</t>
    </rPh>
    <rPh sb="14" eb="16">
      <t>シュタイ</t>
    </rPh>
    <rPh sb="15" eb="16">
      <t>セシュ</t>
    </rPh>
    <rPh sb="18" eb="20">
      <t>トリクミ</t>
    </rPh>
    <rPh sb="20" eb="22">
      <t>ナイヨウ</t>
    </rPh>
    <rPh sb="22" eb="23">
      <t>トウ</t>
    </rPh>
    <phoneticPr fontId="7"/>
  </si>
  <si>
    <t>成果目標が複数ある場合は、適宜行を追加してください。</t>
    <rPh sb="0" eb="4">
      <t>セイカモクヒョウ</t>
    </rPh>
    <rPh sb="5" eb="7">
      <t>フクスウ</t>
    </rPh>
    <rPh sb="9" eb="11">
      <t>バアイ</t>
    </rPh>
    <rPh sb="13" eb="15">
      <t>テキギ</t>
    </rPh>
    <rPh sb="15" eb="16">
      <t>ギョウ</t>
    </rPh>
    <rPh sb="17" eb="19">
      <t>ツイカ</t>
    </rPh>
    <phoneticPr fontId="7"/>
  </si>
  <si>
    <t>注7）</t>
    <rPh sb="0" eb="1">
      <t>チュウ</t>
    </rPh>
    <phoneticPr fontId="7"/>
  </si>
  <si>
    <t>「保険等の加入」について、補助事業で導入した施設・機械が保険等に加入済みの場合は○を付けること（ただし、別記１の９に規定する施設・機械等に限る）。</t>
    <rPh sb="1" eb="3">
      <t>ホケン</t>
    </rPh>
    <rPh sb="3" eb="4">
      <t>トウ</t>
    </rPh>
    <rPh sb="5" eb="7">
      <t>カニュウ</t>
    </rPh>
    <rPh sb="13" eb="15">
      <t>ホジョ</t>
    </rPh>
    <rPh sb="15" eb="17">
      <t>ジギョウ</t>
    </rPh>
    <rPh sb="18" eb="20">
      <t>ドウニュウ</t>
    </rPh>
    <rPh sb="22" eb="24">
      <t>シセツ</t>
    </rPh>
    <rPh sb="25" eb="27">
      <t>キカイ</t>
    </rPh>
    <rPh sb="28" eb="30">
      <t>ホケン</t>
    </rPh>
    <rPh sb="30" eb="31">
      <t>トウ</t>
    </rPh>
    <rPh sb="32" eb="34">
      <t>カニュウ</t>
    </rPh>
    <rPh sb="34" eb="35">
      <t>ズ</t>
    </rPh>
    <rPh sb="37" eb="39">
      <t>バアイ</t>
    </rPh>
    <rPh sb="42" eb="43">
      <t>ツ</t>
    </rPh>
    <rPh sb="67" eb="68">
      <t>トウ</t>
    </rPh>
    <rPh sb="69" eb="70">
      <t>カギ</t>
    </rPh>
    <phoneticPr fontId="7"/>
  </si>
  <si>
    <t>注6）</t>
    <rPh sb="0" eb="1">
      <t>チュウ</t>
    </rPh>
    <phoneticPr fontId="7"/>
  </si>
  <si>
    <t>「園芸産地888計画」について、事業実施前に既に位置づけられている場合及び策定済の場合は○を、実施年度中に位置付けられている場合及び策定・見直した場合は策定・見直し時期を記載すること。</t>
    <rPh sb="1" eb="3">
      <t>エンゲイ</t>
    </rPh>
    <rPh sb="3" eb="5">
      <t>サンチ</t>
    </rPh>
    <rPh sb="8" eb="10">
      <t>ケイカク</t>
    </rPh>
    <rPh sb="16" eb="18">
      <t>ジギョウ</t>
    </rPh>
    <rPh sb="18" eb="20">
      <t>ジッシ</t>
    </rPh>
    <rPh sb="20" eb="21">
      <t>マエ</t>
    </rPh>
    <rPh sb="22" eb="23">
      <t>スデ</t>
    </rPh>
    <rPh sb="24" eb="26">
      <t>イチ</t>
    </rPh>
    <rPh sb="33" eb="35">
      <t>バアイ</t>
    </rPh>
    <rPh sb="35" eb="36">
      <t>オヨ</t>
    </rPh>
    <rPh sb="37" eb="39">
      <t>サクテイ</t>
    </rPh>
    <rPh sb="39" eb="40">
      <t>スミ</t>
    </rPh>
    <rPh sb="41" eb="43">
      <t>バアイ</t>
    </rPh>
    <rPh sb="47" eb="49">
      <t>ジッシ</t>
    </rPh>
    <rPh sb="49" eb="51">
      <t>ネンド</t>
    </rPh>
    <rPh sb="51" eb="52">
      <t>チュウ</t>
    </rPh>
    <rPh sb="53" eb="56">
      <t>イチヅ</t>
    </rPh>
    <rPh sb="62" eb="64">
      <t>バアイ</t>
    </rPh>
    <rPh sb="64" eb="65">
      <t>オヨ</t>
    </rPh>
    <rPh sb="66" eb="68">
      <t>サクテイ</t>
    </rPh>
    <rPh sb="69" eb="71">
      <t>ミナオ</t>
    </rPh>
    <rPh sb="73" eb="75">
      <t>バアイ</t>
    </rPh>
    <rPh sb="76" eb="78">
      <t>サクテイ</t>
    </rPh>
    <rPh sb="79" eb="81">
      <t>ミナオ</t>
    </rPh>
    <rPh sb="82" eb="84">
      <t>ジキ</t>
    </rPh>
    <rPh sb="85" eb="87">
      <t>キサイ</t>
    </rPh>
    <phoneticPr fontId="7"/>
  </si>
  <si>
    <t>注5）</t>
    <rPh sb="0" eb="1">
      <t>チュウ</t>
    </rPh>
    <phoneticPr fontId="7"/>
  </si>
  <si>
    <t>「企業参入」について、該当する事業実施主体で受け入れている場合は「受入」欄に○を付け、開始時期を合わせて記載すること。</t>
    <rPh sb="1" eb="3">
      <t>キギョウ</t>
    </rPh>
    <rPh sb="3" eb="5">
      <t>サンニュウ</t>
    </rPh>
    <rPh sb="11" eb="13">
      <t>ガイトウ</t>
    </rPh>
    <rPh sb="15" eb="17">
      <t>ジギョウ</t>
    </rPh>
    <rPh sb="17" eb="19">
      <t>ジッシ</t>
    </rPh>
    <rPh sb="19" eb="21">
      <t>シュタイ</t>
    </rPh>
    <rPh sb="22" eb="23">
      <t>ウ</t>
    </rPh>
    <rPh sb="24" eb="25">
      <t>イ</t>
    </rPh>
    <rPh sb="29" eb="31">
      <t>バアイ</t>
    </rPh>
    <rPh sb="33" eb="35">
      <t>ウケイレ</t>
    </rPh>
    <rPh sb="36" eb="37">
      <t>ラン</t>
    </rPh>
    <rPh sb="40" eb="41">
      <t>ツ</t>
    </rPh>
    <rPh sb="43" eb="45">
      <t>カイシ</t>
    </rPh>
    <rPh sb="45" eb="47">
      <t>ジキ</t>
    </rPh>
    <rPh sb="48" eb="49">
      <t>ア</t>
    </rPh>
    <rPh sb="52" eb="54">
      <t>キサイ</t>
    </rPh>
    <phoneticPr fontId="7"/>
  </si>
  <si>
    <t>注4）</t>
    <rPh sb="0" eb="1">
      <t>チュウ</t>
    </rPh>
    <phoneticPr fontId="7"/>
  </si>
  <si>
    <t>注3）</t>
    <rPh sb="0" eb="1">
      <t>チュウ</t>
    </rPh>
    <phoneticPr fontId="7"/>
  </si>
  <si>
    <t>「整備した施設・機械等の利用率」は、整備した施設・機械ごとに記入すること。必要に応じて行を追加すること。</t>
    <rPh sb="1" eb="3">
      <t>セイビ</t>
    </rPh>
    <rPh sb="5" eb="7">
      <t>シセツ</t>
    </rPh>
    <rPh sb="8" eb="10">
      <t>キカイ</t>
    </rPh>
    <rPh sb="10" eb="11">
      <t>トウ</t>
    </rPh>
    <rPh sb="12" eb="15">
      <t>リヨウリツ</t>
    </rPh>
    <rPh sb="18" eb="20">
      <t>セイビ</t>
    </rPh>
    <rPh sb="22" eb="24">
      <t>シセツ</t>
    </rPh>
    <rPh sb="25" eb="27">
      <t>キカイ</t>
    </rPh>
    <rPh sb="30" eb="32">
      <t>キニュウ</t>
    </rPh>
    <rPh sb="37" eb="39">
      <t>ヒツヨウ</t>
    </rPh>
    <rPh sb="40" eb="41">
      <t>オウ</t>
    </rPh>
    <rPh sb="43" eb="44">
      <t>ギョウ</t>
    </rPh>
    <rPh sb="45" eb="47">
      <t>ツイカ</t>
    </rPh>
    <phoneticPr fontId="7"/>
  </si>
  <si>
    <t>注2）</t>
    <rPh sb="0" eb="1">
      <t>チュウ</t>
    </rPh>
    <phoneticPr fontId="7"/>
  </si>
  <si>
    <t>「目標年度」は、実施計画書の内容と整合性を図ること。</t>
    <rPh sb="1" eb="3">
      <t>モクヒョウ</t>
    </rPh>
    <rPh sb="3" eb="5">
      <t>ネンド</t>
    </rPh>
    <rPh sb="8" eb="10">
      <t>ジッシ</t>
    </rPh>
    <rPh sb="10" eb="12">
      <t>ケイカク</t>
    </rPh>
    <rPh sb="12" eb="13">
      <t>ショ</t>
    </rPh>
    <rPh sb="14" eb="16">
      <t>ナイヨウ</t>
    </rPh>
    <rPh sb="17" eb="20">
      <t>セイゴウセイ</t>
    </rPh>
    <rPh sb="21" eb="22">
      <t>ハカ</t>
    </rPh>
    <phoneticPr fontId="7"/>
  </si>
  <si>
    <t>（○○/○○）</t>
    <phoneticPr fontId="7"/>
  </si>
  <si>
    <t>○○％</t>
    <phoneticPr fontId="7"/>
  </si>
  <si>
    <t>３年目（目標年度）</t>
    <rPh sb="1" eb="3">
      <t>ネンメ</t>
    </rPh>
    <rPh sb="4" eb="6">
      <t>モクヒョウ</t>
    </rPh>
    <rPh sb="6" eb="8">
      <t>ネンド</t>
    </rPh>
    <phoneticPr fontId="7"/>
  </si>
  <si>
    <t>２年目</t>
    <rPh sb="1" eb="3">
      <t>ネンメ</t>
    </rPh>
    <phoneticPr fontId="7"/>
  </si>
  <si>
    <t>事業実施年度</t>
    <rPh sb="0" eb="2">
      <t>ジギョウ</t>
    </rPh>
    <rPh sb="2" eb="4">
      <t>ジッシ</t>
    </rPh>
    <rPh sb="4" eb="6">
      <t>ネンド</t>
    </rPh>
    <phoneticPr fontId="7"/>
  </si>
  <si>
    <t>策定・見直し時期</t>
    <rPh sb="0" eb="2">
      <t>サクテイ</t>
    </rPh>
    <rPh sb="3" eb="5">
      <t>ミナオ</t>
    </rPh>
    <rPh sb="6" eb="8">
      <t>ジキ</t>
    </rPh>
    <phoneticPr fontId="7"/>
  </si>
  <si>
    <t>開始時期</t>
    <rPh sb="0" eb="2">
      <t>カイシ</t>
    </rPh>
    <rPh sb="2" eb="4">
      <t>ジキ</t>
    </rPh>
    <phoneticPr fontId="7"/>
  </si>
  <si>
    <t>受入</t>
    <rPh sb="0" eb="2">
      <t>ウケイ</t>
    </rPh>
    <phoneticPr fontId="7"/>
  </si>
  <si>
    <t>実施時期</t>
    <rPh sb="0" eb="2">
      <t>ジッシ</t>
    </rPh>
    <rPh sb="2" eb="4">
      <t>ジキ</t>
    </rPh>
    <phoneticPr fontId="7"/>
  </si>
  <si>
    <t>取組内容</t>
    <rPh sb="0" eb="2">
      <t>トリクミ</t>
    </rPh>
    <rPh sb="2" eb="4">
      <t>ナイヨウ</t>
    </rPh>
    <phoneticPr fontId="7"/>
  </si>
  <si>
    <t>取組状況</t>
    <rPh sb="0" eb="2">
      <t>トリクミ</t>
    </rPh>
    <rPh sb="2" eb="4">
      <t>ジョウキョウ</t>
    </rPh>
    <phoneticPr fontId="7"/>
  </si>
  <si>
    <t>GAP等の種類</t>
    <rPh sb="3" eb="4">
      <t>トウ</t>
    </rPh>
    <rPh sb="5" eb="7">
      <t>シュルイ</t>
    </rPh>
    <phoneticPr fontId="7"/>
  </si>
  <si>
    <t>達成率</t>
    <rPh sb="0" eb="3">
      <t>タッセイリツ</t>
    </rPh>
    <phoneticPr fontId="7"/>
  </si>
  <si>
    <t>実績</t>
    <rPh sb="0" eb="2">
      <t>ジッセキ</t>
    </rPh>
    <phoneticPr fontId="7"/>
  </si>
  <si>
    <t>目標</t>
    <rPh sb="0" eb="2">
      <t>モクヒョウ</t>
    </rPh>
    <phoneticPr fontId="7"/>
  </si>
  <si>
    <t>現状</t>
    <rPh sb="0" eb="2">
      <t>ゲンジョウ</t>
    </rPh>
    <phoneticPr fontId="7"/>
  </si>
  <si>
    <t>保険等の加入</t>
    <rPh sb="0" eb="2">
      <t>ホケン</t>
    </rPh>
    <rPh sb="2" eb="3">
      <t>トウ</t>
    </rPh>
    <rPh sb="4" eb="6">
      <t>カニュウ</t>
    </rPh>
    <phoneticPr fontId="7"/>
  </si>
  <si>
    <t>園芸産地888計画</t>
    <rPh sb="0" eb="2">
      <t>エンゲイ</t>
    </rPh>
    <rPh sb="2" eb="4">
      <t>サンチ</t>
    </rPh>
    <rPh sb="7" eb="9">
      <t>ケイカク</t>
    </rPh>
    <phoneticPr fontId="7"/>
  </si>
  <si>
    <t>企業参入（研修生受入）</t>
    <rPh sb="0" eb="2">
      <t>キギョウ</t>
    </rPh>
    <rPh sb="2" eb="4">
      <t>サンニュウ</t>
    </rPh>
    <rPh sb="5" eb="8">
      <t>ケンシュウセイ</t>
    </rPh>
    <rPh sb="8" eb="9">
      <t>ウ</t>
    </rPh>
    <rPh sb="9" eb="10">
      <t>イ</t>
    </rPh>
    <phoneticPr fontId="7"/>
  </si>
  <si>
    <t>GAP等の取組</t>
    <rPh sb="3" eb="4">
      <t>トウ</t>
    </rPh>
    <rPh sb="5" eb="7">
      <t>トリクミ</t>
    </rPh>
    <phoneticPr fontId="7"/>
  </si>
  <si>
    <t>成果目標</t>
    <rPh sb="0" eb="2">
      <t>セイカ</t>
    </rPh>
    <rPh sb="2" eb="4">
      <t>モクヒョウ</t>
    </rPh>
    <phoneticPr fontId="7"/>
  </si>
  <si>
    <t>対象作物の作付面積（a）</t>
    <rPh sb="0" eb="2">
      <t>タイショウ</t>
    </rPh>
    <rPh sb="2" eb="4">
      <t>サクモツ</t>
    </rPh>
    <rPh sb="5" eb="7">
      <t>サクツケ</t>
    </rPh>
    <rPh sb="7" eb="9">
      <t>メンセキ</t>
    </rPh>
    <phoneticPr fontId="7"/>
  </si>
  <si>
    <t>整備した施設・機械等の利用率</t>
    <rPh sb="0" eb="2">
      <t>セイビ</t>
    </rPh>
    <rPh sb="4" eb="6">
      <t>シセツ</t>
    </rPh>
    <rPh sb="7" eb="9">
      <t>キカイ</t>
    </rPh>
    <rPh sb="9" eb="10">
      <t>トウ</t>
    </rPh>
    <rPh sb="11" eb="14">
      <t>リヨウリツ</t>
    </rPh>
    <phoneticPr fontId="7"/>
  </si>
  <si>
    <t>区分</t>
    <rPh sb="0" eb="2">
      <t>クブン</t>
    </rPh>
    <phoneticPr fontId="7"/>
  </si>
  <si>
    <t>２　事業実施後の状況及び事業の達成率等</t>
    <rPh sb="2" eb="4">
      <t>ジギョウ</t>
    </rPh>
    <rPh sb="4" eb="6">
      <t>ジッシ</t>
    </rPh>
    <rPh sb="6" eb="7">
      <t>ゴ</t>
    </rPh>
    <rPh sb="8" eb="10">
      <t>ジョウキョウ</t>
    </rPh>
    <rPh sb="10" eb="11">
      <t>オヨ</t>
    </rPh>
    <rPh sb="12" eb="14">
      <t>ジギョウ</t>
    </rPh>
    <rPh sb="15" eb="17">
      <t>タッセイ</t>
    </rPh>
    <rPh sb="17" eb="18">
      <t>リツ</t>
    </rPh>
    <rPh sb="18" eb="19">
      <t>トウ</t>
    </rPh>
    <phoneticPr fontId="7"/>
  </si>
  <si>
    <t>※成果目標（A）又は（B）の場合は、別紙Cを添付すること。</t>
    <phoneticPr fontId="1"/>
  </si>
  <si>
    <t>記入については、実績報告書から転記すること。</t>
    <rPh sb="0" eb="2">
      <t>キニュウ</t>
    </rPh>
    <rPh sb="8" eb="10">
      <t>ジッセキ</t>
    </rPh>
    <rPh sb="10" eb="13">
      <t>ホウコクショ</t>
    </rPh>
    <rPh sb="15" eb="17">
      <t>テンキ</t>
    </rPh>
    <phoneticPr fontId="7"/>
  </si>
  <si>
    <t>注１）</t>
    <rPh sb="0" eb="1">
      <t>チュウ</t>
    </rPh>
    <phoneticPr fontId="7"/>
  </si>
  <si>
    <t>円</t>
    <rPh sb="0" eb="1">
      <t>エン</t>
    </rPh>
    <phoneticPr fontId="7"/>
  </si>
  <si>
    <t>a</t>
    <phoneticPr fontId="7"/>
  </si>
  <si>
    <t>戸</t>
    <rPh sb="0" eb="1">
      <t>コ</t>
    </rPh>
    <phoneticPr fontId="7"/>
  </si>
  <si>
    <t>その他</t>
    <rPh sb="2" eb="3">
      <t>タ</t>
    </rPh>
    <phoneticPr fontId="7"/>
  </si>
  <si>
    <t>市町費</t>
    <rPh sb="0" eb="1">
      <t>シ</t>
    </rPh>
    <rPh sb="1" eb="2">
      <t>マチ</t>
    </rPh>
    <rPh sb="2" eb="3">
      <t>ヒ</t>
    </rPh>
    <phoneticPr fontId="7"/>
  </si>
  <si>
    <t>県費補助金</t>
    <rPh sb="0" eb="1">
      <t>ケン</t>
    </rPh>
    <rPh sb="1" eb="2">
      <t>ヒ</t>
    </rPh>
    <rPh sb="2" eb="5">
      <t>ホジョキン</t>
    </rPh>
    <phoneticPr fontId="7"/>
  </si>
  <si>
    <t>面積</t>
    <rPh sb="0" eb="2">
      <t>メンセキ</t>
    </rPh>
    <phoneticPr fontId="7"/>
  </si>
  <si>
    <t>戸数</t>
    <rPh sb="0" eb="2">
      <t>コスウ</t>
    </rPh>
    <phoneticPr fontId="7"/>
  </si>
  <si>
    <t>備考</t>
    <rPh sb="0" eb="2">
      <t>ビコウ</t>
    </rPh>
    <phoneticPr fontId="7"/>
  </si>
  <si>
    <t>負担区分</t>
    <rPh sb="0" eb="2">
      <t>フタン</t>
    </rPh>
    <rPh sb="2" eb="4">
      <t>クブン</t>
    </rPh>
    <phoneticPr fontId="7"/>
  </si>
  <si>
    <t>総事業費</t>
    <rPh sb="0" eb="1">
      <t>ソウ</t>
    </rPh>
    <rPh sb="1" eb="4">
      <t>ジギョウヒ</t>
    </rPh>
    <phoneticPr fontId="7"/>
  </si>
  <si>
    <t>受益</t>
    <rPh sb="0" eb="2">
      <t>ジュエキ</t>
    </rPh>
    <phoneticPr fontId="7"/>
  </si>
  <si>
    <t>事業量</t>
    <rPh sb="0" eb="3">
      <t>ジギョウリョウ</t>
    </rPh>
    <phoneticPr fontId="7"/>
  </si>
  <si>
    <t>事業内容</t>
    <rPh sb="0" eb="2">
      <t>ジギョウ</t>
    </rPh>
    <rPh sb="2" eb="4">
      <t>ナイヨウ</t>
    </rPh>
    <phoneticPr fontId="7"/>
  </si>
  <si>
    <t>１　事業の実施状況</t>
    <rPh sb="2" eb="4">
      <t>ジギョウ</t>
    </rPh>
    <rPh sb="5" eb="7">
      <t>ジッシ</t>
    </rPh>
    <rPh sb="7" eb="9">
      <t>ジョウキョウ</t>
    </rPh>
    <phoneticPr fontId="7"/>
  </si>
  <si>
    <t>品目名</t>
    <rPh sb="0" eb="2">
      <t>ヒンモク</t>
    </rPh>
    <rPh sb="2" eb="3">
      <t>メイ</t>
    </rPh>
    <phoneticPr fontId="7"/>
  </si>
  <si>
    <t>事業
区分</t>
    <rPh sb="0" eb="2">
      <t>ジギョウ</t>
    </rPh>
    <rPh sb="3" eb="5">
      <t>クブン</t>
    </rPh>
    <phoneticPr fontId="7"/>
  </si>
  <si>
    <t>事業実施主体名
（代表者名）</t>
    <rPh sb="0" eb="2">
      <t>ジギョウ</t>
    </rPh>
    <rPh sb="2" eb="4">
      <t>ジッシ</t>
    </rPh>
    <rPh sb="4" eb="6">
      <t>シュタイ</t>
    </rPh>
    <rPh sb="6" eb="7">
      <t>メイ</t>
    </rPh>
    <rPh sb="9" eb="12">
      <t>ダイヒョウシャ</t>
    </rPh>
    <rPh sb="12" eb="13">
      <t>メイ</t>
    </rPh>
    <phoneticPr fontId="7"/>
  </si>
  <si>
    <t>整理
番号</t>
    <rPh sb="0" eb="2">
      <t>セイリ</t>
    </rPh>
    <rPh sb="3" eb="5">
      <t>バンゴウ</t>
    </rPh>
    <phoneticPr fontId="7"/>
  </si>
  <si>
    <t>市町名</t>
    <rPh sb="0" eb="2">
      <t>シマチ</t>
    </rPh>
    <rPh sb="2" eb="3">
      <t>メイ</t>
    </rPh>
    <phoneticPr fontId="7"/>
  </si>
  <si>
    <t>（別紙H）</t>
    <rPh sb="1" eb="3">
      <t>ベッシ</t>
    </rPh>
    <phoneticPr fontId="7"/>
  </si>
  <si>
    <t>② 拡大した地図（農地の形や整備する施設の形等が分かる地図）</t>
    <phoneticPr fontId="41"/>
  </si>
  <si>
    <t>設置場所</t>
    <rPh sb="0" eb="2">
      <t>セッチ</t>
    </rPh>
    <rPh sb="2" eb="4">
      <t>バショ</t>
    </rPh>
    <phoneticPr fontId="41"/>
  </si>
  <si>
    <t>事業量</t>
    <rPh sb="0" eb="2">
      <t>ジギョウ</t>
    </rPh>
    <rPh sb="2" eb="3">
      <t>リョウ</t>
    </rPh>
    <phoneticPr fontId="41"/>
  </si>
  <si>
    <t>事業内容</t>
    <rPh sb="0" eb="2">
      <t>ジギョウ</t>
    </rPh>
    <rPh sb="2" eb="4">
      <t>ナイヨウ</t>
    </rPh>
    <phoneticPr fontId="41"/>
  </si>
  <si>
    <t>受益農家氏名</t>
    <rPh sb="0" eb="2">
      <t>ジュエキ</t>
    </rPh>
    <rPh sb="2" eb="4">
      <t>ノウカ</t>
    </rPh>
    <rPh sb="4" eb="6">
      <t>シメイ</t>
    </rPh>
    <phoneticPr fontId="41"/>
  </si>
  <si>
    <t>番号</t>
    <rPh sb="0" eb="2">
      <t>バンゴウ</t>
    </rPh>
    <phoneticPr fontId="41"/>
  </si>
  <si>
    <t>①　旧市町程度の範囲の地図（設置する場所を明記）</t>
    <phoneticPr fontId="41"/>
  </si>
  <si>
    <t>○○市○○町大字○○○○番地</t>
    <rPh sb="2" eb="3">
      <t>シ</t>
    </rPh>
    <rPh sb="5" eb="6">
      <t>マチ</t>
    </rPh>
    <rPh sb="6" eb="8">
      <t>オオアザバンチ</t>
    </rPh>
    <phoneticPr fontId="41"/>
  </si>
  <si>
    <t>○○㎡</t>
    <phoneticPr fontId="41"/>
  </si>
  <si>
    <t>○○</t>
    <phoneticPr fontId="41"/>
  </si>
  <si>
    <t>さが園芸888整備支援事業　施設等設置場所周辺図</t>
    <rPh sb="7" eb="9">
      <t>セイビ</t>
    </rPh>
    <rPh sb="9" eb="11">
      <t>シエン</t>
    </rPh>
    <phoneticPr fontId="7"/>
  </si>
  <si>
    <t>（参考様式１）</t>
    <rPh sb="1" eb="3">
      <t>サンコウ</t>
    </rPh>
    <rPh sb="3" eb="5">
      <t>ヨウシキ</t>
    </rPh>
    <phoneticPr fontId="7"/>
  </si>
  <si>
    <t>　この規程は、　　年　　月　　日（施設又は機械の取得日）から施行する。</t>
  </si>
  <si>
    <t>　　　附　則</t>
  </si>
  <si>
    <t>第７条　その他円滑な管理運営を行うため、この規程に定めるもののほか必要な事項は、協議のうえ決定する。</t>
  </si>
  <si>
    <t>（その他）</t>
  </si>
  <si>
    <t>（３）その他管理運営に必要な書類</t>
  </si>
  <si>
    <t>（２）作業日誌</t>
  </si>
  <si>
    <t>（１）財産管理台帳</t>
  </si>
  <si>
    <t>第６条　事業主体は、施設・機械等の適切な管理運営を図るため、次の帳簿を整備するものとする。</t>
  </si>
  <si>
    <t>（諸帳簿の整備）</t>
  </si>
  <si>
    <t>第５条　施設・機械等に不慮の事故等が発生した場合は、その旨を関係機関へ速やかに報告し、指示のもと事後処置を行うものとする。</t>
  </si>
  <si>
    <t>（事故等の報告）</t>
  </si>
  <si>
    <t>第４条　管理責任者は、善良なる管理のもとに施設・機械等の保全等に万全を期する。</t>
  </si>
  <si>
    <t>（管理業務）</t>
  </si>
  <si>
    <t>（施設・機械等の管理）</t>
  </si>
  <si>
    <t>（機械の場合は保管場所）</t>
  </si>
  <si>
    <t>（面積・台数等）</t>
  </si>
  <si>
    <t>（名称・規格）</t>
  </si>
  <si>
    <t>設置又は使用等の場所</t>
  </si>
  <si>
    <t>数量</t>
  </si>
  <si>
    <t>施設・機械等の内容</t>
  </si>
  <si>
    <t>氏名</t>
  </si>
  <si>
    <t>第２条　事業により導入した施設・機械等の内容及び設置（保管）場所は、次のとおりとする。</t>
    <phoneticPr fontId="1"/>
  </si>
  <si>
    <t>（施設の内容及び設置場所）</t>
  </si>
  <si>
    <t>（目的）</t>
  </si>
  <si>
    <t>（参考様式２）</t>
  </si>
  <si>
    <t>対象事業費
（円）</t>
    <rPh sb="0" eb="2">
      <t>タイショウ</t>
    </rPh>
    <rPh sb="2" eb="5">
      <t>ジギョウヒ</t>
    </rPh>
    <rPh sb="7" eb="8">
      <t>エン</t>
    </rPh>
    <phoneticPr fontId="1"/>
  </si>
  <si>
    <t>事業費（円）</t>
    <rPh sb="0" eb="3">
      <t>ジギョウヒ</t>
    </rPh>
    <rPh sb="4" eb="5">
      <t>エン</t>
    </rPh>
    <phoneticPr fontId="1"/>
  </si>
  <si>
    <t>事業量あたりの
上限事業費（円）</t>
    <rPh sb="0" eb="3">
      <t>ジギョウリョウ</t>
    </rPh>
    <rPh sb="8" eb="13">
      <t>ジョウゲンジギョウヒ</t>
    </rPh>
    <rPh sb="14" eb="15">
      <t>エン</t>
    </rPh>
    <phoneticPr fontId="1"/>
  </si>
  <si>
    <t>事業量
（㎡）</t>
    <rPh sb="0" eb="2">
      <t>ジギョウ</t>
    </rPh>
    <rPh sb="2" eb="3">
      <t>リョウ</t>
    </rPh>
    <phoneticPr fontId="1"/>
  </si>
  <si>
    <t>10aあたりの
上限事業費（円）</t>
    <rPh sb="8" eb="13">
      <t>ジョウゲンジギョウヒ</t>
    </rPh>
    <rPh sb="14" eb="15">
      <t>エン</t>
    </rPh>
    <phoneticPr fontId="1"/>
  </si>
  <si>
    <t>施設等の種類・構造</t>
    <rPh sb="0" eb="2">
      <t>シセツ</t>
    </rPh>
    <rPh sb="2" eb="3">
      <t>トウ</t>
    </rPh>
    <rPh sb="4" eb="6">
      <t>シュルイ</t>
    </rPh>
    <rPh sb="7" eb="9">
      <t>コウゾウ</t>
    </rPh>
    <phoneticPr fontId="1"/>
  </si>
  <si>
    <t>消費税の
課税区分</t>
    <rPh sb="0" eb="3">
      <t>ショウヒゼイ</t>
    </rPh>
    <rPh sb="5" eb="7">
      <t>カゼイ</t>
    </rPh>
    <rPh sb="7" eb="9">
      <t>クブン</t>
    </rPh>
    <phoneticPr fontId="1"/>
  </si>
  <si>
    <t>受益農家名</t>
    <rPh sb="0" eb="2">
      <t>ジュエキ</t>
    </rPh>
    <rPh sb="2" eb="4">
      <t>ノウカ</t>
    </rPh>
    <rPh sb="4" eb="5">
      <t>メイ</t>
    </rPh>
    <phoneticPr fontId="1"/>
  </si>
  <si>
    <t>長寿命化対策における上限事業費計算書</t>
    <rPh sb="0" eb="6">
      <t>チョウジュミョウカタイサク</t>
    </rPh>
    <rPh sb="10" eb="15">
      <t>ジョウゲンジギョウヒ</t>
    </rPh>
    <rPh sb="15" eb="18">
      <t>ケイサンショ</t>
    </rPh>
    <phoneticPr fontId="1"/>
  </si>
  <si>
    <t>（参考様式３）</t>
    <rPh sb="1" eb="5">
      <t>サンコウヨウシキ</t>
    </rPh>
    <phoneticPr fontId="1"/>
  </si>
  <si>
    <t>市町補助金</t>
    <rPh sb="0" eb="5">
      <t>シマチホジョキン</t>
    </rPh>
    <phoneticPr fontId="1"/>
  </si>
  <si>
    <t>県費補助金</t>
    <rPh sb="0" eb="5">
      <t>ケンヒホジョキン</t>
    </rPh>
    <phoneticPr fontId="1"/>
  </si>
  <si>
    <t>税抜き</t>
    <rPh sb="0" eb="2">
      <t>ゼイヌ</t>
    </rPh>
    <phoneticPr fontId="1"/>
  </si>
  <si>
    <t>①と②のいずれか低い額</t>
    <rPh sb="8" eb="9">
      <t>ヒク</t>
    </rPh>
    <rPh sb="10" eb="11">
      <t>ガク</t>
    </rPh>
    <phoneticPr fontId="1"/>
  </si>
  <si>
    <t>県費：</t>
    <rPh sb="0" eb="2">
      <t>ケンヒ</t>
    </rPh>
    <phoneticPr fontId="1"/>
  </si>
  <si>
    <t>円　②</t>
    <rPh sb="0" eb="1">
      <t>エン</t>
    </rPh>
    <phoneticPr fontId="1"/>
  </si>
  <si>
    <t>以内</t>
    <rPh sb="0" eb="2">
      <t>イナイ</t>
    </rPh>
    <phoneticPr fontId="1"/>
  </si>
  <si>
    <t>対象経費の</t>
    <rPh sb="0" eb="4">
      <t>タイショウケイヒ</t>
    </rPh>
    <phoneticPr fontId="1"/>
  </si>
  <si>
    <t>県費</t>
    <rPh sb="0" eb="2">
      <t>ケンピ</t>
    </rPh>
    <phoneticPr fontId="1"/>
  </si>
  <si>
    <t>万円の</t>
    <rPh sb="0" eb="2">
      <t>マンエン</t>
    </rPh>
    <phoneticPr fontId="1"/>
  </si>
  <si>
    <t>対象経費</t>
    <phoneticPr fontId="1"/>
  </si>
  <si>
    <t>その他</t>
    <rPh sb="2" eb="3">
      <t>ホカ</t>
    </rPh>
    <phoneticPr fontId="1"/>
  </si>
  <si>
    <t>円　以上</t>
    <rPh sb="0" eb="1">
      <t>エン</t>
    </rPh>
    <rPh sb="2" eb="4">
      <t>イジョウ</t>
    </rPh>
    <phoneticPr fontId="1"/>
  </si>
  <si>
    <t>　　　 （ア）の1/10以上</t>
    <rPh sb="12" eb="14">
      <t>イジョウ</t>
    </rPh>
    <phoneticPr fontId="1"/>
  </si>
  <si>
    <t>市費</t>
    <rPh sb="0" eb="2">
      <t>シヒ</t>
    </rPh>
    <phoneticPr fontId="1"/>
  </si>
  <si>
    <t>円　①</t>
    <rPh sb="0" eb="1">
      <t>エン</t>
    </rPh>
    <phoneticPr fontId="1"/>
  </si>
  <si>
    <t>（ア）の</t>
    <phoneticPr fontId="1"/>
  </si>
  <si>
    <t>円（ア）</t>
    <rPh sb="0" eb="1">
      <t>エン</t>
    </rPh>
    <phoneticPr fontId="1"/>
  </si>
  <si>
    <t>間接補助事業費から果樹経相当額を除いた額</t>
    <phoneticPr fontId="1"/>
  </si>
  <si>
    <t>間接補助事業費</t>
    <rPh sb="0" eb="7">
      <t>カンセツホジョジギョウヒ</t>
    </rPh>
    <phoneticPr fontId="1"/>
  </si>
  <si>
    <t>万円/10aを除いた額の</t>
    <rPh sb="0" eb="2">
      <t>マンエン</t>
    </rPh>
    <rPh sb="7" eb="8">
      <t>ノゾ</t>
    </rPh>
    <rPh sb="10" eb="11">
      <t>ガク</t>
    </rPh>
    <phoneticPr fontId="1"/>
  </si>
  <si>
    <t>間接補助事業費から</t>
    <rPh sb="0" eb="6">
      <t>カンセツホジョジギョウ</t>
    </rPh>
    <phoneticPr fontId="1"/>
  </si>
  <si>
    <t>万円/10a</t>
    <rPh sb="0" eb="1">
      <t>マン</t>
    </rPh>
    <rPh sb="1" eb="2">
      <t>エン</t>
    </rPh>
    <phoneticPr fontId="41"/>
  </si>
  <si>
    <t>（消費税）</t>
    <rPh sb="1" eb="4">
      <t>ショウヒゼイ</t>
    </rPh>
    <phoneticPr fontId="41"/>
  </si>
  <si>
    <t>（税抜き）</t>
    <rPh sb="1" eb="2">
      <t>ゼイ</t>
    </rPh>
    <rPh sb="2" eb="3">
      <t>ヌ</t>
    </rPh>
    <phoneticPr fontId="41"/>
  </si>
  <si>
    <t>計</t>
    <rPh sb="0" eb="1">
      <t>ケイ</t>
    </rPh>
    <phoneticPr fontId="41"/>
  </si>
  <si>
    <t>（a）</t>
  </si>
  <si>
    <t>間接補助事業費から
除外する額</t>
    <rPh sb="0" eb="7">
      <t>カンセツホジョジギョウヒ</t>
    </rPh>
    <rPh sb="10" eb="12">
      <t>ジョガイ</t>
    </rPh>
    <rPh sb="14" eb="15">
      <t>ガク</t>
    </rPh>
    <phoneticPr fontId="41"/>
  </si>
  <si>
    <t>市補助率</t>
    <rPh sb="0" eb="1">
      <t>シ</t>
    </rPh>
    <rPh sb="1" eb="4">
      <t>ホジョリツ</t>
    </rPh>
    <phoneticPr fontId="1"/>
  </si>
  <si>
    <t>県補助率</t>
    <rPh sb="0" eb="1">
      <t>ケン</t>
    </rPh>
    <rPh sb="1" eb="3">
      <t>ホジョ</t>
    </rPh>
    <rPh sb="3" eb="4">
      <t>リツ</t>
    </rPh>
    <phoneticPr fontId="1"/>
  </si>
  <si>
    <t>補助対象経費
（間接補助事業費）</t>
    <rPh sb="0" eb="2">
      <t>ホジョ</t>
    </rPh>
    <rPh sb="2" eb="4">
      <t>タイショウ</t>
    </rPh>
    <rPh sb="4" eb="6">
      <t>ケイヒ</t>
    </rPh>
    <rPh sb="8" eb="10">
      <t>カンセツ</t>
    </rPh>
    <rPh sb="10" eb="12">
      <t>ホジョ</t>
    </rPh>
    <rPh sb="12" eb="15">
      <t>ジギョウヒ</t>
    </rPh>
    <phoneticPr fontId="41"/>
  </si>
  <si>
    <t>課税区分</t>
    <rPh sb="0" eb="4">
      <t>カゼイクブン</t>
    </rPh>
    <phoneticPr fontId="1"/>
  </si>
  <si>
    <t>事業費</t>
    <phoneticPr fontId="41"/>
  </si>
  <si>
    <t>事業量</t>
  </si>
  <si>
    <t>記入欄</t>
    <rPh sb="0" eb="2">
      <t>キニュウ</t>
    </rPh>
    <rPh sb="2" eb="3">
      <t>ラン</t>
    </rPh>
    <phoneticPr fontId="1"/>
  </si>
  <si>
    <t>プルダウン</t>
    <phoneticPr fontId="1"/>
  </si>
  <si>
    <t>自動計算</t>
    <rPh sb="0" eb="4">
      <t>ジドウケイサン</t>
    </rPh>
    <phoneticPr fontId="1"/>
  </si>
  <si>
    <r>
      <rPr>
        <b/>
        <sz val="17"/>
        <color theme="1"/>
        <rFont val="BIZ UDゴシック"/>
        <family val="3"/>
        <charset val="128"/>
      </rPr>
      <t>根域制限栽培の補助金額計算様式</t>
    </r>
    <r>
      <rPr>
        <b/>
        <sz val="18"/>
        <color theme="1"/>
        <rFont val="BIZ UDゴシック"/>
        <family val="3"/>
        <charset val="128"/>
      </rPr>
      <t xml:space="preserve">
</t>
    </r>
    <r>
      <rPr>
        <b/>
        <sz val="14"/>
        <color theme="1"/>
        <rFont val="BIZ UDゴシック"/>
        <family val="3"/>
        <charset val="128"/>
      </rPr>
      <t>（果樹経営支援対策事業を活用する場合）</t>
    </r>
    <rPh sb="0" eb="6">
      <t>コンイキセイゲンサイバイ</t>
    </rPh>
    <rPh sb="7" eb="11">
      <t>ホジョキンガク</t>
    </rPh>
    <rPh sb="11" eb="13">
      <t>ケイサン</t>
    </rPh>
    <rPh sb="13" eb="15">
      <t>ヨウシキ</t>
    </rPh>
    <rPh sb="17" eb="19">
      <t>カジュ</t>
    </rPh>
    <rPh sb="19" eb="21">
      <t>ケイエイ</t>
    </rPh>
    <rPh sb="21" eb="23">
      <t>シエン</t>
    </rPh>
    <rPh sb="23" eb="25">
      <t>タイサク</t>
    </rPh>
    <rPh sb="25" eb="27">
      <t>ジギョウ</t>
    </rPh>
    <rPh sb="28" eb="30">
      <t>カツヨウ</t>
    </rPh>
    <rPh sb="32" eb="34">
      <t>バアイ</t>
    </rPh>
    <phoneticPr fontId="1"/>
  </si>
  <si>
    <t>（参考様式４）</t>
    <rPh sb="1" eb="5">
      <t>サンコウヨウシキ</t>
    </rPh>
    <phoneticPr fontId="1"/>
  </si>
  <si>
    <t>　　　（ ア）の1/10以上</t>
    <rPh sb="12" eb="14">
      <t>イジョウ</t>
    </rPh>
    <phoneticPr fontId="1"/>
  </si>
  <si>
    <r>
      <rPr>
        <b/>
        <sz val="17"/>
        <color theme="1"/>
        <rFont val="BIZ UDゴシック"/>
        <family val="3"/>
        <charset val="128"/>
      </rPr>
      <t>V字ジョイント栽培の補助金額計算様式</t>
    </r>
    <r>
      <rPr>
        <b/>
        <sz val="18"/>
        <color theme="1"/>
        <rFont val="BIZ UDゴシック"/>
        <family val="3"/>
        <charset val="128"/>
      </rPr>
      <t xml:space="preserve">
</t>
    </r>
    <r>
      <rPr>
        <b/>
        <sz val="14"/>
        <color theme="1"/>
        <rFont val="BIZ UDゴシック"/>
        <family val="3"/>
        <charset val="128"/>
      </rPr>
      <t>（果樹経営支援対策事業を活用する場合）</t>
    </r>
    <rPh sb="1" eb="2">
      <t>ジ</t>
    </rPh>
    <rPh sb="7" eb="9">
      <t>サイバイ</t>
    </rPh>
    <rPh sb="10" eb="14">
      <t>ホジョキンガク</t>
    </rPh>
    <rPh sb="14" eb="16">
      <t>ケイサン</t>
    </rPh>
    <rPh sb="16" eb="18">
      <t>ヨウシキ</t>
    </rPh>
    <rPh sb="20" eb="22">
      <t>カジュ</t>
    </rPh>
    <rPh sb="22" eb="24">
      <t>ケイエイ</t>
    </rPh>
    <rPh sb="24" eb="26">
      <t>シエン</t>
    </rPh>
    <rPh sb="26" eb="28">
      <t>タイサク</t>
    </rPh>
    <rPh sb="28" eb="30">
      <t>ジギョウ</t>
    </rPh>
    <rPh sb="31" eb="33">
      <t>カツヨウ</t>
    </rPh>
    <rPh sb="35" eb="37">
      <t>バアイ</t>
    </rPh>
    <phoneticPr fontId="1"/>
  </si>
  <si>
    <t>注2）機械ごとに受託面積が分かるよう記載すること</t>
    <rPh sb="0" eb="1">
      <t>チュウ</t>
    </rPh>
    <rPh sb="3" eb="5">
      <t>キカイ</t>
    </rPh>
    <rPh sb="8" eb="12">
      <t>ジュタクメンセキ</t>
    </rPh>
    <rPh sb="13" eb="14">
      <t>ワ</t>
    </rPh>
    <rPh sb="18" eb="20">
      <t>キサイ</t>
    </rPh>
    <phoneticPr fontId="1"/>
  </si>
  <si>
    <t>注1）受託面積一覧の記載に当たっては、申請や依頼を元に記載することとし、
　　本人の了承を得ること</t>
    <rPh sb="0" eb="1">
      <t>チュウ</t>
    </rPh>
    <rPh sb="3" eb="5">
      <t>ジュタク</t>
    </rPh>
    <rPh sb="5" eb="7">
      <t>メンセキ</t>
    </rPh>
    <rPh sb="7" eb="9">
      <t>イチラン</t>
    </rPh>
    <rPh sb="10" eb="12">
      <t>キサイ</t>
    </rPh>
    <rPh sb="13" eb="14">
      <t>ア</t>
    </rPh>
    <rPh sb="19" eb="21">
      <t>シンセイ</t>
    </rPh>
    <rPh sb="22" eb="24">
      <t>イライ</t>
    </rPh>
    <rPh sb="25" eb="26">
      <t>モト</t>
    </rPh>
    <rPh sb="27" eb="29">
      <t>キサイ</t>
    </rPh>
    <rPh sb="39" eb="41">
      <t>ホンニン</t>
    </rPh>
    <rPh sb="42" eb="44">
      <t>リョウショウ</t>
    </rPh>
    <rPh sb="45" eb="46">
      <t>エ</t>
    </rPh>
    <phoneticPr fontId="1"/>
  </si>
  <si>
    <t>合計面積</t>
    <rPh sb="0" eb="2">
      <t>ゴウケイ</t>
    </rPh>
    <rPh sb="2" eb="4">
      <t>メンセキ</t>
    </rPh>
    <phoneticPr fontId="1"/>
  </si>
  <si>
    <t>受託面積(a)</t>
    <rPh sb="0" eb="2">
      <t>ジュタク</t>
    </rPh>
    <rPh sb="2" eb="4">
      <t>メンセキ</t>
    </rPh>
    <phoneticPr fontId="1"/>
  </si>
  <si>
    <t>地区名</t>
    <rPh sb="0" eb="3">
      <t>チクメイ</t>
    </rPh>
    <phoneticPr fontId="1"/>
  </si>
  <si>
    <t>番号</t>
    <rPh sb="0" eb="2">
      <t>バンゴウ</t>
    </rPh>
    <phoneticPr fontId="1"/>
  </si>
  <si>
    <t>受託面積一覧</t>
    <rPh sb="0" eb="2">
      <t>ジュタク</t>
    </rPh>
    <rPh sb="2" eb="4">
      <t>メンセキ</t>
    </rPh>
    <rPh sb="4" eb="6">
      <t>イチラン</t>
    </rPh>
    <phoneticPr fontId="1"/>
  </si>
  <si>
    <t>：</t>
    <phoneticPr fontId="1"/>
  </si>
  <si>
    <t>機械名</t>
    <rPh sb="0" eb="2">
      <t>キカイ</t>
    </rPh>
    <rPh sb="2" eb="3">
      <t>メイ</t>
    </rPh>
    <phoneticPr fontId="1"/>
  </si>
  <si>
    <t>事業実施主体名</t>
    <rPh sb="0" eb="4">
      <t>ジギョウジッシ</t>
    </rPh>
    <rPh sb="4" eb="7">
      <t>シュタイメイ</t>
    </rPh>
    <phoneticPr fontId="1"/>
  </si>
  <si>
    <t>令和　年度</t>
    <phoneticPr fontId="1"/>
  </si>
  <si>
    <t>事業名</t>
    <rPh sb="0" eb="3">
      <t>ジギョウメイ</t>
    </rPh>
    <phoneticPr fontId="1"/>
  </si>
  <si>
    <t>　農作業受託計画</t>
    <phoneticPr fontId="1"/>
  </si>
  <si>
    <t>（参考様式５）</t>
    <rPh sb="1" eb="3">
      <t>サンコウ</t>
    </rPh>
    <rPh sb="3" eb="5">
      <t>ヨウシキ</t>
    </rPh>
    <phoneticPr fontId="1"/>
  </si>
  <si>
    <t>・鉄コンによる荷受けが増加すれば、近隣にある○○倉庫も活用を検討する必要があるが、その場合施設の改修整備が必要となる。</t>
    <phoneticPr fontId="1"/>
  </si>
  <si>
    <t>・今回導入したシステムと合わせて県単事業等を活用した機械化体系を推進する。</t>
    <phoneticPr fontId="1"/>
  </si>
  <si>
    <t>整備・推進内容（スケジュール）</t>
  </si>
  <si>
    <t>５　今後の整備・推進計画</t>
  </si>
  <si>
    <t>別紙参照（事業実施計画書で確認できる場合は不要）</t>
    <phoneticPr fontId="1"/>
  </si>
  <si>
    <t>（５）受益農家名及び面積一覧　</t>
    <phoneticPr fontId="1"/>
  </si>
  <si>
    <t>農家の手上げ方式により選定する。</t>
    <phoneticPr fontId="1"/>
  </si>
  <si>
    <t>（４）システムの活用者の選定方法</t>
    <phoneticPr fontId="1"/>
  </si>
  <si>
    <t>佐賀県農業協同組合</t>
  </si>
  <si>
    <t>（３）運営主体</t>
  </si>
  <si>
    <t>○○</t>
    <phoneticPr fontId="1"/>
  </si>
  <si>
    <t>（２）品目</t>
  </si>
  <si>
    <t>○ｈａ</t>
  </si>
  <si>
    <t>（１）導入規模（受益面積）</t>
    <phoneticPr fontId="1"/>
  </si>
  <si>
    <t>４　集出荷システムの運営</t>
  </si>
  <si>
    <t>　　　現在は集荷所として使用しているＪＡ所有の倉庫に当事業を活用して鉄コンテナを活用した集出荷システムを整備する。</t>
  </si>
  <si>
    <t>３　集出荷システムの整備イメージ</t>
  </si>
  <si>
    <t>・目標達成に向けシステム活用を推進するとともに、関係機関一体となり新たな栽培者の掘り起こしも行う。</t>
    <phoneticPr fontId="1"/>
  </si>
  <si>
    <t>・現状は○名、○ｈａ（平均面積○ｈａ）であるが、導入後は○名、○ｈａ（平均面積○ｈａ）を目指す。（産地全体）</t>
    <phoneticPr fontId="1"/>
  </si>
  <si>
    <t>・システム導入により、生産現場での軽労化が図られ１戸あたりの作付面積が拡大すると見込まれる。また、合わせて機械化体系を推進することにより、農家経営の継続性も期待される。</t>
    <phoneticPr fontId="1"/>
  </si>
  <si>
    <t>・現状手作業のため、高齢になると重量品目である○○の作付けは避けられ、より軽量な野菜へと転換されている。また、労働力不足のため収穫作業が進まず、作付けが減少している。このため、軽労化や労働力軽減が期待される鉄コン荷受け・集荷システムを導入する。</t>
    <phoneticPr fontId="1"/>
  </si>
  <si>
    <t>・地域内にある○ｈａの全ての面積で、現在はプラスチックコンテナでの収穫、手作業での圃場搬出、集荷所搬入が行われている。</t>
    <phoneticPr fontId="1"/>
  </si>
  <si>
    <t>（３）地域農業の現状、課題と対応方針、取組により期待される効果、目標達成に向けた取組：</t>
  </si>
  <si>
    <t>○ｈａ</t>
    <phoneticPr fontId="1"/>
  </si>
  <si>
    <t>（２）農用地面積（田、畑など）：</t>
    <phoneticPr fontId="1"/>
  </si>
  <si>
    <t>ＪＡ○○エリア　○○倉庫（○○市）</t>
  </si>
  <si>
    <t>（１）候補地名：</t>
    <phoneticPr fontId="1"/>
  </si>
  <si>
    <t>２　集出荷システムの整備候補地の概要</t>
  </si>
  <si>
    <t>当地域は○○生産を主体とし発展してきた地域で、○○は○○市の主力品目となっている。しかし、高齢化による生産構造の変化や近年の労働力不足により、今後産地の縮小が懸念されている。（産地計画で分析）そこで、鉄コンを主体とした流通体系を導入することで、農家の労力軽減により１戸当たりの作付面積の拡大を図り、産地の拡大を目指す。</t>
  </si>
  <si>
    <t>○○市、○○市（品目名○○、○ｈａ）</t>
  </si>
  <si>
    <t>１　集出荷システム導入の目的・取組を実施する産地の範囲</t>
  </si>
  <si>
    <t>事業実施主体</t>
    <phoneticPr fontId="1"/>
  </si>
  <si>
    <t>令和　年　月</t>
  </si>
  <si>
    <t>露地野菜集出荷システム整備計画</t>
  </si>
  <si>
    <t>（参考様式６）</t>
    <phoneticPr fontId="1"/>
  </si>
  <si>
    <t>※必要に応じて適宜行を追加してください。</t>
    <rPh sb="1" eb="3">
      <t>ヒツヨウ</t>
    </rPh>
    <rPh sb="4" eb="5">
      <t>オウ</t>
    </rPh>
    <rPh sb="7" eb="9">
      <t>テキギ</t>
    </rPh>
    <rPh sb="9" eb="10">
      <t>ギョウ</t>
    </rPh>
    <rPh sb="11" eb="13">
      <t>ツイカ</t>
    </rPh>
    <phoneticPr fontId="1"/>
  </si>
  <si>
    <t>備考</t>
    <rPh sb="0" eb="2">
      <t>ビコウ</t>
    </rPh>
    <phoneticPr fontId="41"/>
  </si>
  <si>
    <t>金額（税込）</t>
    <rPh sb="0" eb="2">
      <t>キンガク</t>
    </rPh>
    <rPh sb="3" eb="5">
      <t>ゼイコ</t>
    </rPh>
    <phoneticPr fontId="1"/>
  </si>
  <si>
    <t>数量</t>
    <rPh sb="0" eb="2">
      <t>スウリョウ</t>
    </rPh>
    <phoneticPr fontId="1"/>
  </si>
  <si>
    <t>名称・規格</t>
    <rPh sb="0" eb="2">
      <t>メイショウ</t>
    </rPh>
    <rPh sb="3" eb="5">
      <t>キカク</t>
    </rPh>
    <phoneticPr fontId="1"/>
  </si>
  <si>
    <t>番号</t>
  </si>
  <si>
    <t>受益者名</t>
    <rPh sb="0" eb="4">
      <t>ジュエキシャメイ</t>
    </rPh>
    <phoneticPr fontId="1"/>
  </si>
  <si>
    <t>営農開始に必要な生産資材等一覧表</t>
    <rPh sb="13" eb="15">
      <t>イチラン</t>
    </rPh>
    <rPh sb="15" eb="16">
      <t>ヒョウ</t>
    </rPh>
    <phoneticPr fontId="41"/>
  </si>
  <si>
    <t>（参考様式７）</t>
    <rPh sb="1" eb="5">
      <t>サンコウヨウシキ</t>
    </rPh>
    <phoneticPr fontId="1"/>
  </si>
  <si>
    <t>茶加工用機械・装置</t>
    <rPh sb="0" eb="4">
      <t>チャカコウヨウ</t>
    </rPh>
    <rPh sb="4" eb="6">
      <t>キカイ</t>
    </rPh>
    <rPh sb="7" eb="9">
      <t>ソウチ</t>
    </rPh>
    <phoneticPr fontId="1"/>
  </si>
  <si>
    <t>茶防霜施設</t>
    <rPh sb="0" eb="5">
      <t>チャボウソウシセツ</t>
    </rPh>
    <phoneticPr fontId="1"/>
  </si>
  <si>
    <t>いちご高設栽培施設</t>
    <rPh sb="3" eb="9">
      <t>コウセツサイバイシセツ</t>
    </rPh>
    <phoneticPr fontId="1"/>
  </si>
  <si>
    <t>果樹棚</t>
    <rPh sb="0" eb="3">
      <t>カジュダナ</t>
    </rPh>
    <phoneticPr fontId="1"/>
  </si>
  <si>
    <t>降雨防止施設</t>
    <rPh sb="0" eb="6">
      <t>コウウボウシシセツ</t>
    </rPh>
    <phoneticPr fontId="1"/>
  </si>
  <si>
    <t>単棟型パイプハウス</t>
    <rPh sb="0" eb="3">
      <t>タントウガタ</t>
    </rPh>
    <phoneticPr fontId="1"/>
  </si>
  <si>
    <t>連棟型パイプハウス</t>
    <rPh sb="0" eb="3">
      <t>レントウガタ</t>
    </rPh>
    <phoneticPr fontId="1"/>
  </si>
  <si>
    <t>軽量鉄骨ハウス</t>
    <rPh sb="0" eb="4">
      <t>ケイリョウテッコツ</t>
    </rPh>
    <phoneticPr fontId="1"/>
  </si>
  <si>
    <t>上限事業費（税抜）</t>
    <rPh sb="0" eb="5">
      <t>ジョウゲンジギョウヒ</t>
    </rPh>
    <rPh sb="6" eb="8">
      <t>ゼイヌ</t>
    </rPh>
    <phoneticPr fontId="1"/>
  </si>
  <si>
    <t>施設種類</t>
    <rPh sb="0" eb="2">
      <t>シセツ</t>
    </rPh>
    <rPh sb="2" eb="4">
      <t>シュルイ</t>
    </rPh>
    <phoneticPr fontId="1"/>
  </si>
  <si>
    <t>上限事業費（税込）</t>
    <rPh sb="0" eb="5">
      <t>ジョウゲンジギョウヒ</t>
    </rPh>
    <rPh sb="6" eb="8">
      <t>ゼイコ</t>
    </rPh>
    <phoneticPr fontId="1"/>
  </si>
  <si>
    <t>②
（間接補助事業費）</t>
    <rPh sb="3" eb="5">
      <t>カンセツ</t>
    </rPh>
    <rPh sb="5" eb="7">
      <t>ホジョ</t>
    </rPh>
    <rPh sb="7" eb="10">
      <t>ジギョウヒ</t>
    </rPh>
    <phoneticPr fontId="1"/>
  </si>
  <si>
    <t>簡易課税</t>
    <rPh sb="0" eb="4">
      <t>カンイカゼイ</t>
    </rPh>
    <phoneticPr fontId="1"/>
  </si>
  <si>
    <t>本則課税</t>
    <rPh sb="0" eb="4">
      <t>ホンソクカゼイ</t>
    </rPh>
    <phoneticPr fontId="1"/>
  </si>
  <si>
    <t>1/2</t>
    <phoneticPr fontId="1"/>
  </si>
  <si>
    <t>簡易課税</t>
    <rPh sb="0" eb="2">
      <t>カンイ</t>
    </rPh>
    <rPh sb="2" eb="4">
      <t>カゼイ</t>
    </rPh>
    <phoneticPr fontId="1"/>
  </si>
  <si>
    <t>本則課税</t>
    <rPh sb="0" eb="2">
      <t>ホンソク</t>
    </rPh>
    <rPh sb="2" eb="4">
      <t>カゼイ</t>
    </rPh>
    <phoneticPr fontId="1"/>
  </si>
  <si>
    <t>根域制限栽培</t>
    <rPh sb="0" eb="6">
      <t>コンイキセイゲンサイバイ</t>
    </rPh>
    <phoneticPr fontId="1"/>
  </si>
  <si>
    <t>間接経費</t>
    <rPh sb="0" eb="2">
      <t>カンセツ</t>
    </rPh>
    <rPh sb="2" eb="4">
      <t>ケイヒ</t>
    </rPh>
    <phoneticPr fontId="1"/>
  </si>
  <si>
    <t>対象経費</t>
    <rPh sb="0" eb="4">
      <t>タイショウケイヒ</t>
    </rPh>
    <phoneticPr fontId="1"/>
  </si>
  <si>
    <t>県補助率</t>
    <rPh sb="0" eb="4">
      <t>ケンホジョリツ</t>
    </rPh>
    <phoneticPr fontId="1"/>
  </si>
  <si>
    <t>V字ジョイント</t>
    <rPh sb="1" eb="2">
      <t>ジ</t>
    </rPh>
    <phoneticPr fontId="1"/>
  </si>
  <si>
    <r>
      <rPr>
        <sz val="10.5"/>
        <color rgb="FFFF0000"/>
        <rFont val="BIZ UD明朝 Medium"/>
        <family val="1"/>
        <charset val="128"/>
      </rPr>
      <t>○○○○</t>
    </r>
    <r>
      <rPr>
        <sz val="10.5"/>
        <color theme="1"/>
        <rFont val="BIZ UD明朝 Medium"/>
        <family val="1"/>
        <charset val="128"/>
      </rPr>
      <t>　施設・機械等管理運営規程（案）</t>
    </r>
    <phoneticPr fontId="1"/>
  </si>
  <si>
    <r>
      <t>第１条</t>
    </r>
    <r>
      <rPr>
        <sz val="7"/>
        <color theme="1"/>
        <rFont val="BIZ UD明朝 Medium"/>
        <family val="1"/>
        <charset val="128"/>
      </rPr>
      <t>  </t>
    </r>
    <r>
      <rPr>
        <sz val="7"/>
        <color theme="1"/>
        <rFont val="BIZ UD明朝 Medium"/>
        <family val="1"/>
      </rPr>
      <t xml:space="preserve"> </t>
    </r>
    <r>
      <rPr>
        <sz val="10.5"/>
        <color theme="1"/>
        <rFont val="BIZ UD明朝 Medium"/>
        <family val="1"/>
        <charset val="128"/>
      </rPr>
      <t>この規程は、</t>
    </r>
    <r>
      <rPr>
        <sz val="10.5"/>
        <color rgb="FFFF0000"/>
        <rFont val="BIZ UD明朝 Medium"/>
        <family val="1"/>
        <charset val="128"/>
      </rPr>
      <t>○○○○</t>
    </r>
    <r>
      <rPr>
        <sz val="10.5"/>
        <color theme="1"/>
        <rFont val="BIZ UD明朝 Medium"/>
        <family val="1"/>
        <charset val="128"/>
      </rPr>
      <t>（以下「事業主体」という。）が</t>
    </r>
    <r>
      <rPr>
        <sz val="10.5"/>
        <color rgb="FFFF0000"/>
        <rFont val="BIZ UD明朝 Medium"/>
        <family val="1"/>
        <charset val="128"/>
      </rPr>
      <t>令和○年度</t>
    </r>
    <r>
      <rPr>
        <sz val="10.5"/>
        <color theme="1"/>
        <rFont val="BIZ UD明朝 Medium"/>
        <family val="1"/>
        <charset val="128"/>
      </rPr>
      <t>さが園芸888整備支援事業により導入した農業施設・機械等（以下「施設・機械等」という。）の有効且つ適切な管理運営を図ることで、経営の安定と向上を目的とする。</t>
    </r>
    <phoneticPr fontId="1"/>
  </si>
  <si>
    <r>
      <t>第３条　施設・機械等の管理責任者は</t>
    </r>
    <r>
      <rPr>
        <sz val="10.5"/>
        <color rgb="FFFF0000"/>
        <rFont val="BIZ UD明朝 Medium"/>
        <family val="1"/>
        <charset val="128"/>
      </rPr>
      <t>○○○○</t>
    </r>
    <r>
      <rPr>
        <sz val="10.5"/>
        <color theme="1"/>
        <rFont val="BIZ UD明朝 Medium"/>
        <family val="1"/>
        <charset val="128"/>
      </rPr>
      <t>とする。</t>
    </r>
    <phoneticPr fontId="1"/>
  </si>
  <si>
    <t>（１戸）</t>
    <phoneticPr fontId="1"/>
  </si>
  <si>
    <t>竣工（予定）
年月</t>
    <rPh sb="0" eb="2">
      <t>シュンコウ</t>
    </rPh>
    <rPh sb="3" eb="5">
      <t>ヨテイ</t>
    </rPh>
    <rPh sb="7" eb="9">
      <t>ネンゲツ</t>
    </rPh>
    <phoneticPr fontId="1"/>
  </si>
  <si>
    <t>根域制限栽培施設</t>
    <rPh sb="0" eb="8">
      <t>コンイキセイゲンサイバイシセツ</t>
    </rPh>
    <phoneticPr fontId="3"/>
  </si>
  <si>
    <t>又は</t>
    <phoneticPr fontId="1"/>
  </si>
  <si>
    <t>V字ジョイント栽培施設整備に取り組む事業実施主体で、果樹経営支援対策事業（国庫）の対象となる場合　：　佐賀県園芸農業振興基金協会業務方法書　別記様式１号、補助対象事業費計算書（参考様式４）</t>
    <phoneticPr fontId="1"/>
  </si>
  <si>
    <t>別表３の事業実施主体のうち（２）、又は（３）のうち農作業受託者にレンタル方式で支援する場合　：　農作業受託計画書（参考様式５）</t>
    <rPh sb="17" eb="18">
      <t>マタ</t>
    </rPh>
    <rPh sb="25" eb="31">
      <t>ノウサギョウジュタクシャ</t>
    </rPh>
    <rPh sb="36" eb="38">
      <t>ホウシキ</t>
    </rPh>
    <rPh sb="39" eb="41">
      <t>シエン</t>
    </rPh>
    <rPh sb="43" eb="45">
      <t>バアイ</t>
    </rPh>
    <rPh sb="48" eb="51">
      <t>ノウサギョウ</t>
    </rPh>
    <rPh sb="51" eb="53">
      <t>ジュタク</t>
    </rPh>
    <rPh sb="53" eb="56">
      <t>ケイカクショ</t>
    </rPh>
    <rPh sb="57" eb="59">
      <t>サンコウ</t>
    </rPh>
    <rPh sb="59" eb="61">
      <t>ヨウシキ</t>
    </rPh>
    <phoneticPr fontId="3"/>
  </si>
  <si>
    <t>さが園芸888整備支援事業　実施状況報告書兼評価報告書（改善状況報告書）</t>
    <rPh sb="7" eb="11">
      <t>セイビシエン</t>
    </rPh>
    <rPh sb="11" eb="13">
      <t>ジギョウ</t>
    </rPh>
    <rPh sb="14" eb="16">
      <t>ジッシ</t>
    </rPh>
    <rPh sb="16" eb="18">
      <t>ジョウキョウ</t>
    </rPh>
    <rPh sb="18" eb="20">
      <t>ホウコク</t>
    </rPh>
    <rPh sb="20" eb="21">
      <t>ショ</t>
    </rPh>
    <rPh sb="21" eb="22">
      <t>ケン</t>
    </rPh>
    <rPh sb="22" eb="24">
      <t>ヒョウカ</t>
    </rPh>
    <rPh sb="24" eb="27">
      <t>ホウコクショ</t>
    </rPh>
    <rPh sb="28" eb="35">
      <t>カイゼンジョウキョウホウコクショ</t>
    </rPh>
    <phoneticPr fontId="7"/>
  </si>
  <si>
    <t>（</t>
    <phoneticPr fontId="1"/>
  </si>
  <si>
    <t>実施分 報告年度</t>
    <phoneticPr fontId="1"/>
  </si>
  <si>
    <t>○○年度</t>
    <rPh sb="2" eb="4">
      <t>ネンド</t>
    </rPh>
    <phoneticPr fontId="1"/>
  </si>
  <si>
    <t>)</t>
    <phoneticPr fontId="1"/>
  </si>
  <si>
    <t>※関連する中古ハウスリノベーション対策を２か年度に渡って実施する場合、目標値は事業実施２か年度目の翌々年度とし、これに合わせて事業評価も実施すること。</t>
    <rPh sb="1" eb="3">
      <t>カンレン</t>
    </rPh>
    <rPh sb="5" eb="7">
      <t>チュウコ</t>
    </rPh>
    <rPh sb="17" eb="19">
      <t>タイサク</t>
    </rPh>
    <rPh sb="22" eb="24">
      <t>ネンド</t>
    </rPh>
    <rPh sb="25" eb="26">
      <t>ワタ</t>
    </rPh>
    <rPh sb="28" eb="30">
      <t>ジッシ</t>
    </rPh>
    <rPh sb="32" eb="34">
      <t>バアイ</t>
    </rPh>
    <rPh sb="35" eb="38">
      <t>モクヒョウチ</t>
    </rPh>
    <rPh sb="39" eb="43">
      <t>ジギョウジッシ</t>
    </rPh>
    <rPh sb="45" eb="46">
      <t>ネン</t>
    </rPh>
    <rPh sb="46" eb="47">
      <t>ド</t>
    </rPh>
    <rPh sb="47" eb="48">
      <t>メ</t>
    </rPh>
    <rPh sb="49" eb="51">
      <t>ヨクヨク</t>
    </rPh>
    <rPh sb="51" eb="53">
      <t>ネンド</t>
    </rPh>
    <rPh sb="59" eb="60">
      <t>ア</t>
    </rPh>
    <rPh sb="63" eb="67">
      <t>ジギョウヒョウカ</t>
    </rPh>
    <rPh sb="68" eb="70">
      <t>ジッシ</t>
    </rPh>
    <phoneticPr fontId="1"/>
  </si>
  <si>
    <r>
      <t>営農開始に必要な生産資材等を導入する場合</t>
    </r>
    <r>
      <rPr>
        <u/>
        <sz val="11"/>
        <color rgb="FFFF0000"/>
        <rFont val="BIZ UDゴシック"/>
        <family val="3"/>
        <charset val="128"/>
      </rPr>
      <t>において、見積書が複数ある場合</t>
    </r>
    <r>
      <rPr>
        <u/>
        <sz val="11"/>
        <color theme="10"/>
        <rFont val="BIZ UDゴシック"/>
        <family val="3"/>
        <charset val="128"/>
      </rPr>
      <t>　：　営農開始に必要な資材等一覧表（参考様式７）</t>
    </r>
    <rPh sb="0" eb="4">
      <t>エイノウカイシ</t>
    </rPh>
    <rPh sb="5" eb="7">
      <t>ヒツヨウ</t>
    </rPh>
    <rPh sb="8" eb="13">
      <t>セイサンシザイトウ</t>
    </rPh>
    <rPh sb="14" eb="16">
      <t>ドウニュウ</t>
    </rPh>
    <rPh sb="18" eb="20">
      <t>バアイ</t>
    </rPh>
    <rPh sb="25" eb="28">
      <t>ミツモリショ</t>
    </rPh>
    <rPh sb="29" eb="31">
      <t>フクスウ</t>
    </rPh>
    <rPh sb="33" eb="35">
      <t>バアイ</t>
    </rPh>
    <rPh sb="38" eb="42">
      <t>エイノウカイシ</t>
    </rPh>
    <rPh sb="43" eb="45">
      <t>ヒツヨウ</t>
    </rPh>
    <rPh sb="46" eb="49">
      <t>シザイトウ</t>
    </rPh>
    <rPh sb="49" eb="50">
      <t>イチ</t>
    </rPh>
    <rPh sb="50" eb="51">
      <t>ラン</t>
    </rPh>
    <rPh sb="51" eb="52">
      <t>ヒョウ</t>
    </rPh>
    <rPh sb="53" eb="57">
      <t>サンコウヨウシキ</t>
    </rPh>
    <phoneticPr fontId="1"/>
  </si>
  <si>
    <t>（別紙I）</t>
    <phoneticPr fontId="1"/>
  </si>
  <si>
    <t>　私は、下記の事項を確認し、遵守することを誓約し、遵守できない場合は既交付の本対策に</t>
    <phoneticPr fontId="1"/>
  </si>
  <si>
    <t>かかる補助金を返還します。</t>
    <phoneticPr fontId="1"/>
  </si>
  <si>
    <t>□2か年度目までに園芸生産の拡大を行います。</t>
    <phoneticPr fontId="1"/>
  </si>
  <si>
    <t>関連する中古ハウスリノベーション対策を2か年度に渡って実施する場合にかかる誓約書</t>
    <phoneticPr fontId="1"/>
  </si>
  <si>
    <t>□誓約内容を遵守しなかった場合は、当該事業で交付を受けた補助金の一部または全部を</t>
    <phoneticPr fontId="1"/>
  </si>
  <si>
    <t>返納することを承諾します。</t>
    <phoneticPr fontId="1"/>
  </si>
  <si>
    <r>
      <rPr>
        <sz val="11"/>
        <color rgb="FFFF0000"/>
        <rFont val="BIZ UDゴシック"/>
        <family val="3"/>
        <charset val="128"/>
      </rPr>
      <t>　　　　　　　　　　　　　　　　　　　　　　　　</t>
    </r>
    <r>
      <rPr>
        <u/>
        <sz val="11"/>
        <color rgb="FFFF0000"/>
        <rFont val="BIZ UDゴシック"/>
        <family val="3"/>
        <charset val="128"/>
      </rPr>
      <t>新規就農者以外の事業実施主体のうち、事業実施年度の１年度前までに中古園芸用ハウスを取得した、知事が特に必要と認める事業実施主体については、</t>
    </r>
    <phoneticPr fontId="1"/>
  </si>
  <si>
    <r>
      <rPr>
        <sz val="11"/>
        <color rgb="FFFF0000"/>
        <rFont val="BIZ UDゴシック"/>
        <family val="3"/>
        <charset val="128"/>
      </rPr>
      <t>　　　　　　　　　　　　　　　　　　　　　　　　</t>
    </r>
    <r>
      <rPr>
        <u/>
        <sz val="11"/>
        <color rgb="FFFF0000"/>
        <rFont val="BIZ UDゴシック"/>
        <family val="3"/>
        <charset val="128"/>
      </rPr>
      <t>当該中古園芸用ハウスを取得した日を示す売買契約書の写し等</t>
    </r>
    <phoneticPr fontId="1"/>
  </si>
  <si>
    <t>（参考様式８）</t>
    <rPh sb="1" eb="3">
      <t>サンコウ</t>
    </rPh>
    <rPh sb="3" eb="5">
      <t>ヨウシキ</t>
    </rPh>
    <phoneticPr fontId="1"/>
  </si>
  <si>
    <t>作業体系</t>
    <rPh sb="0" eb="4">
      <t>サギョウタイケイ</t>
    </rPh>
    <phoneticPr fontId="1"/>
  </si>
  <si>
    <t>現状（令和◯年度）</t>
    <rPh sb="0" eb="2">
      <t>ゲンジョウ</t>
    </rPh>
    <rPh sb="3" eb="5">
      <t>レイワ</t>
    </rPh>
    <rPh sb="6" eb="8">
      <t>ネンド</t>
    </rPh>
    <phoneticPr fontId="1"/>
  </si>
  <si>
    <t>目標（令和◯年度）</t>
    <rPh sb="0" eb="2">
      <t>モクヒョウ</t>
    </rPh>
    <rPh sb="3" eb="5">
      <t>レイワ</t>
    </rPh>
    <rPh sb="6" eb="8">
      <t>ネンド</t>
    </rPh>
    <phoneticPr fontId="1"/>
  </si>
  <si>
    <t>増減</t>
    <rPh sb="0" eb="2">
      <t>ゾウゲン</t>
    </rPh>
    <phoneticPr fontId="1"/>
  </si>
  <si>
    <t>区分</t>
    <rPh sb="0" eb="2">
      <t>クブン</t>
    </rPh>
    <phoneticPr fontId="1"/>
  </si>
  <si>
    <t>機械導入
段階</t>
    <rPh sb="0" eb="2">
      <t>キカイ</t>
    </rPh>
    <rPh sb="2" eb="4">
      <t>ドウニュウ</t>
    </rPh>
    <rPh sb="5" eb="7">
      <t>ダンカイ</t>
    </rPh>
    <phoneticPr fontId="1"/>
  </si>
  <si>
    <t>作業内容・機械</t>
    <rPh sb="0" eb="2">
      <t>サギョウ</t>
    </rPh>
    <rPh sb="2" eb="4">
      <t>ナイヨウ</t>
    </rPh>
    <rPh sb="5" eb="7">
      <t>キカイ</t>
    </rPh>
    <phoneticPr fontId="1"/>
  </si>
  <si>
    <t>個人
所有</t>
    <rPh sb="0" eb="2">
      <t>コジン</t>
    </rPh>
    <rPh sb="3" eb="5">
      <t>ショユウ</t>
    </rPh>
    <phoneticPr fontId="1"/>
  </si>
  <si>
    <t>組合
所有</t>
    <rPh sb="0" eb="2">
      <t>クミアイ</t>
    </rPh>
    <rPh sb="3" eb="5">
      <t>ショユウ</t>
    </rPh>
    <phoneticPr fontId="1"/>
  </si>
  <si>
    <t>①播種・移植</t>
    <rPh sb="1" eb="3">
      <t>ハシュ</t>
    </rPh>
    <rPh sb="4" eb="6">
      <t>イショク</t>
    </rPh>
    <phoneticPr fontId="1"/>
  </si>
  <si>
    <t>手作業</t>
    <rPh sb="0" eb="3">
      <t>テサギョウ</t>
    </rPh>
    <phoneticPr fontId="1"/>
  </si>
  <si>
    <t>全自動播種機</t>
    <rPh sb="0" eb="3">
      <t>ゼンジドウ</t>
    </rPh>
    <rPh sb="3" eb="5">
      <t>ハシュ</t>
    </rPh>
    <rPh sb="5" eb="6">
      <t>キ</t>
    </rPh>
    <phoneticPr fontId="1"/>
  </si>
  <si>
    <t>移植</t>
    <rPh sb="0" eb="2">
      <t>イショク</t>
    </rPh>
    <phoneticPr fontId="1"/>
  </si>
  <si>
    <t>半自動歩行型２条</t>
    <rPh sb="0" eb="3">
      <t>ハンジドウ</t>
    </rPh>
    <rPh sb="3" eb="6">
      <t>ホコウガタ</t>
    </rPh>
    <rPh sb="7" eb="8">
      <t>ジョウ</t>
    </rPh>
    <phoneticPr fontId="1"/>
  </si>
  <si>
    <t>半自動歩行型４条</t>
    <rPh sb="0" eb="3">
      <t>ハンジドウ</t>
    </rPh>
    <rPh sb="3" eb="5">
      <t>ホコウ</t>
    </rPh>
    <rPh sb="5" eb="6">
      <t>ガタ</t>
    </rPh>
    <rPh sb="7" eb="8">
      <t>ジョウ</t>
    </rPh>
    <phoneticPr fontId="1"/>
  </si>
  <si>
    <t>全自動歩行型４条</t>
    <rPh sb="0" eb="3">
      <t>ゼンジドウ</t>
    </rPh>
    <rPh sb="3" eb="6">
      <t>ホコウガタ</t>
    </rPh>
    <rPh sb="7" eb="8">
      <t>ジョウ</t>
    </rPh>
    <phoneticPr fontId="1"/>
  </si>
  <si>
    <t>②収穫</t>
    <rPh sb="1" eb="3">
      <t>シュウカク</t>
    </rPh>
    <phoneticPr fontId="1"/>
  </si>
  <si>
    <t>歩行型収穫機</t>
    <rPh sb="0" eb="3">
      <t>ホコウガタ</t>
    </rPh>
    <rPh sb="3" eb="5">
      <t>シュウカク</t>
    </rPh>
    <rPh sb="5" eb="6">
      <t>キ</t>
    </rPh>
    <phoneticPr fontId="1"/>
  </si>
  <si>
    <t>収穫
（拾上げ）</t>
    <rPh sb="0" eb="2">
      <t>シュウカク</t>
    </rPh>
    <rPh sb="4" eb="6">
      <t>ヒロイア</t>
    </rPh>
    <phoneticPr fontId="1"/>
  </si>
  <si>
    <t>乗用型ピッカー（昇降機付）</t>
    <rPh sb="0" eb="2">
      <t>ジョウヨウ</t>
    </rPh>
    <rPh sb="2" eb="3">
      <t>ガタ</t>
    </rPh>
    <rPh sb="8" eb="11">
      <t>ショウコウキ</t>
    </rPh>
    <rPh sb="11" eb="12">
      <t>ツ</t>
    </rPh>
    <phoneticPr fontId="1"/>
  </si>
  <si>
    <t>圃場内運搬</t>
    <rPh sb="0" eb="3">
      <t>ホジョウナイ</t>
    </rPh>
    <rPh sb="3" eb="5">
      <t>ウンパン</t>
    </rPh>
    <phoneticPr fontId="1"/>
  </si>
  <si>
    <t>運搬車</t>
    <rPh sb="0" eb="3">
      <t>ウンパンシャ</t>
    </rPh>
    <phoneticPr fontId="1"/>
  </si>
  <si>
    <t>トラクタリフト</t>
    <phoneticPr fontId="1"/>
  </si>
  <si>
    <t>※播種・移植にかかる機械を導入する場合は①の欄を、収穫にかかる機械を導入する場合は②の欄を記入する。</t>
    <rPh sb="1" eb="3">
      <t>ハシュ</t>
    </rPh>
    <rPh sb="4" eb="6">
      <t>イショク</t>
    </rPh>
    <rPh sb="10" eb="12">
      <t>キカイ</t>
    </rPh>
    <rPh sb="13" eb="15">
      <t>ドウニュウ</t>
    </rPh>
    <rPh sb="17" eb="19">
      <t>バアイ</t>
    </rPh>
    <rPh sb="22" eb="23">
      <t>ラン</t>
    </rPh>
    <rPh sb="25" eb="27">
      <t>シュウカク</t>
    </rPh>
    <rPh sb="31" eb="33">
      <t>キカイ</t>
    </rPh>
    <rPh sb="34" eb="36">
      <t>ドウニュウ</t>
    </rPh>
    <rPh sb="38" eb="40">
      <t>バアイ</t>
    </rPh>
    <rPh sb="43" eb="44">
      <t>ラン</t>
    </rPh>
    <rPh sb="45" eb="47">
      <t>キニュウ</t>
    </rPh>
    <phoneticPr fontId="1"/>
  </si>
  <si>
    <t>たまねぎ機械導入・高度化計画</t>
    <rPh sb="6" eb="8">
      <t>ドウニュウ</t>
    </rPh>
    <rPh sb="9" eb="11">
      <t>コウド</t>
    </rPh>
    <phoneticPr fontId="1"/>
  </si>
  <si>
    <t>全自動乗用型４条</t>
    <rPh sb="0" eb="3">
      <t>ゼンジドウ</t>
    </rPh>
    <rPh sb="3" eb="5">
      <t>ジョウヨウ</t>
    </rPh>
    <rPh sb="5" eb="6">
      <t>ガタ</t>
    </rPh>
    <rPh sb="7" eb="8">
      <t>ジョウ</t>
    </rPh>
    <phoneticPr fontId="1"/>
  </si>
  <si>
    <r>
      <t>根切機</t>
    </r>
    <r>
      <rPr>
        <sz val="9"/>
        <color theme="1"/>
        <rFont val="游ゴシック"/>
        <family val="3"/>
        <charset val="128"/>
        <scheme val="minor"/>
      </rPr>
      <t>(</t>
    </r>
    <r>
      <rPr>
        <sz val="8"/>
        <color theme="1"/>
        <rFont val="游ゴシック"/>
        <family val="3"/>
        <charset val="128"/>
        <scheme val="minor"/>
      </rPr>
      <t>トラクターアタッチメント)</t>
    </r>
    <rPh sb="0" eb="2">
      <t>ネキ</t>
    </rPh>
    <rPh sb="2" eb="3">
      <t>キ</t>
    </rPh>
    <phoneticPr fontId="1"/>
  </si>
  <si>
    <r>
      <t>葉切機</t>
    </r>
    <r>
      <rPr>
        <sz val="8"/>
        <color theme="1"/>
        <rFont val="游ゴシック"/>
        <family val="3"/>
        <charset val="128"/>
        <scheme val="minor"/>
      </rPr>
      <t>(トラクターアタッチメント)</t>
    </r>
    <rPh sb="0" eb="2">
      <t>ハキリ</t>
    </rPh>
    <rPh sb="2" eb="3">
      <t>キ</t>
    </rPh>
    <phoneticPr fontId="1"/>
  </si>
  <si>
    <r>
      <t>堀上機</t>
    </r>
    <r>
      <rPr>
        <sz val="8"/>
        <color theme="1"/>
        <rFont val="游ゴシック"/>
        <family val="3"/>
        <charset val="128"/>
        <scheme val="minor"/>
      </rPr>
      <t>(トラクターアタッチメント)</t>
    </r>
    <rPh sb="0" eb="2">
      <t>ホリアゲ</t>
    </rPh>
    <rPh sb="2" eb="3">
      <t>キ</t>
    </rPh>
    <phoneticPr fontId="1"/>
  </si>
  <si>
    <t>アタッチ牽引用トラクタ又は乗用管理機</t>
    <rPh sb="4" eb="7">
      <t>ケンインヨウ</t>
    </rPh>
    <rPh sb="11" eb="12">
      <t>マタ</t>
    </rPh>
    <rPh sb="13" eb="18">
      <t>ジョウヨウカンリキ</t>
    </rPh>
    <phoneticPr fontId="1"/>
  </si>
  <si>
    <t>歩行型ピッカー</t>
    <rPh sb="0" eb="3">
      <t>ホコウガタ</t>
    </rPh>
    <phoneticPr fontId="1"/>
  </si>
  <si>
    <t>歩行型ピッカー（昇降機付）</t>
    <rPh sb="0" eb="3">
      <t>ホコウガタ</t>
    </rPh>
    <rPh sb="8" eb="10">
      <t>ショウコウ</t>
    </rPh>
    <rPh sb="10" eb="11">
      <t>キ</t>
    </rPh>
    <rPh sb="11" eb="12">
      <t>ツ</t>
    </rPh>
    <phoneticPr fontId="1"/>
  </si>
  <si>
    <r>
      <t>※手作業の場合は、該当する</t>
    </r>
    <r>
      <rPr>
        <sz val="11"/>
        <color theme="1"/>
        <rFont val="Segoe UI Symbol"/>
        <family val="2"/>
      </rPr>
      <t>☐</t>
    </r>
    <r>
      <rPr>
        <sz val="11"/>
        <color theme="1"/>
        <rFont val="游ゴシック"/>
        <family val="2"/>
        <charset val="128"/>
        <scheme val="minor"/>
      </rPr>
      <t>に ✓ を記入し、機械を所有または導入予定の場合は、台数を記入する。</t>
    </r>
    <rPh sb="1" eb="4">
      <t>テサギョウ</t>
    </rPh>
    <rPh sb="5" eb="7">
      <t>バアイ</t>
    </rPh>
    <rPh sb="9" eb="11">
      <t>ガイトウ</t>
    </rPh>
    <rPh sb="19" eb="21">
      <t>キニュウ</t>
    </rPh>
    <rPh sb="23" eb="25">
      <t>キカイ</t>
    </rPh>
    <rPh sb="26" eb="28">
      <t>ショユウ</t>
    </rPh>
    <rPh sb="31" eb="35">
      <t>ドウニュウヨテイ</t>
    </rPh>
    <rPh sb="36" eb="38">
      <t>バアイ</t>
    </rPh>
    <rPh sb="40" eb="42">
      <t>ダイスウ</t>
    </rPh>
    <rPh sb="43" eb="45">
      <t>キニュウ</t>
    </rPh>
    <phoneticPr fontId="1"/>
  </si>
  <si>
    <r>
      <t>品目たまねぎで機械を導入する場合　：　</t>
    </r>
    <r>
      <rPr>
        <u/>
        <sz val="11"/>
        <color rgb="FFFF0000"/>
        <rFont val="BIZ UDゴシック"/>
        <family val="3"/>
        <charset val="128"/>
      </rPr>
      <t>たまねぎ機械導入・高度化計画（参考様式８）</t>
    </r>
    <rPh sb="0" eb="2">
      <t>ヒンモク</t>
    </rPh>
    <rPh sb="10" eb="12">
      <t>ドウニュウ</t>
    </rPh>
    <rPh sb="23" eb="25">
      <t>キカイ</t>
    </rPh>
    <rPh sb="25" eb="27">
      <t>ドウニュウ</t>
    </rPh>
    <rPh sb="28" eb="31">
      <t>コウドカ</t>
    </rPh>
    <rPh sb="31" eb="33">
      <t>ケイカク</t>
    </rPh>
    <rPh sb="34" eb="38">
      <t>サンコウヨウシキ</t>
    </rPh>
    <phoneticPr fontId="1"/>
  </si>
  <si>
    <t>農事組合法人</t>
  </si>
  <si>
    <t>認定農業者</t>
  </si>
  <si>
    <t>認定新規就農者</t>
  </si>
  <si>
    <t>別紙I「独立・自立就農に係る要件確認表」（新規就農者育成対策を実施する場合で、初回の実施状況報告の場合のみ）</t>
    <rPh sb="0" eb="2">
      <t>ベッシ</t>
    </rPh>
    <rPh sb="4" eb="6">
      <t>ドクリツ</t>
    </rPh>
    <rPh sb="7" eb="9">
      <t>ジリツ</t>
    </rPh>
    <rPh sb="9" eb="11">
      <t>シュウノウ</t>
    </rPh>
    <rPh sb="12" eb="13">
      <t>カカ</t>
    </rPh>
    <rPh sb="14" eb="16">
      <t>ヨウケン</t>
    </rPh>
    <rPh sb="16" eb="19">
      <t>カクニンヒョウ</t>
    </rPh>
    <rPh sb="21" eb="26">
      <t>シンキシュウノウシャ</t>
    </rPh>
    <rPh sb="26" eb="30">
      <t>イクセイタイサク</t>
    </rPh>
    <rPh sb="31" eb="33">
      <t>ジッシ</t>
    </rPh>
    <rPh sb="35" eb="37">
      <t>バアイ</t>
    </rPh>
    <rPh sb="39" eb="41">
      <t>ショカイ</t>
    </rPh>
    <rPh sb="42" eb="46">
      <t>ジッシジョウキョウ</t>
    </rPh>
    <rPh sb="46" eb="48">
      <t>ホウコク</t>
    </rPh>
    <rPh sb="49" eb="51">
      <t>バアイ</t>
    </rPh>
    <phoneticPr fontId="1"/>
  </si>
  <si>
    <t>「環境負荷低減のクロスコンプライアンスチェックシート」（当該取り組みを行った場合で、評価報告書の提出時のみ）</t>
    <rPh sb="1" eb="5">
      <t>カンキョウフカ</t>
    </rPh>
    <rPh sb="5" eb="7">
      <t>テイゲン</t>
    </rPh>
    <rPh sb="28" eb="31">
      <t>トウガイト</t>
    </rPh>
    <rPh sb="32" eb="33">
      <t>ク</t>
    </rPh>
    <rPh sb="35" eb="36">
      <t>オコナ</t>
    </rPh>
    <rPh sb="38" eb="40">
      <t>バアイ</t>
    </rPh>
    <rPh sb="42" eb="44">
      <t>ヒョウカ</t>
    </rPh>
    <rPh sb="44" eb="47">
      <t>ホウコクショ</t>
    </rPh>
    <rPh sb="48" eb="51">
      <t>テイシュツジ</t>
    </rPh>
    <phoneticPr fontId="1"/>
  </si>
  <si>
    <r>
      <t>「ＧＡＰ等の取組」は、実施要領別表６の中から受益者が取り組んだGAP</t>
    </r>
    <r>
      <rPr>
        <u/>
        <sz val="10"/>
        <color rgb="FFFF0000"/>
        <rFont val="BIZ UDPゴシック"/>
        <family val="3"/>
        <charset val="128"/>
      </rPr>
      <t>等</t>
    </r>
    <r>
      <rPr>
        <sz val="10"/>
        <rFont val="BIZ UDPゴシック"/>
        <family val="3"/>
        <charset val="128"/>
      </rPr>
      <t>の種類を記載し、実施した場合は、「取組状況」の欄に○を付けること。</t>
    </r>
    <rPh sb="4" eb="5">
      <t>トウ</t>
    </rPh>
    <rPh sb="6" eb="8">
      <t>トリクミ</t>
    </rPh>
    <rPh sb="34" eb="35">
      <t>トウ</t>
    </rPh>
    <rPh sb="43" eb="45">
      <t>ジッシ</t>
    </rPh>
    <rPh sb="47" eb="49">
      <t>バアイ</t>
    </rPh>
    <rPh sb="52" eb="54">
      <t>トリクミ</t>
    </rPh>
    <rPh sb="54" eb="56">
      <t>ジョウキョウ</t>
    </rPh>
    <rPh sb="58" eb="59">
      <t>ラン</t>
    </rPh>
    <rPh sb="62" eb="63">
      <t>ツ</t>
    </rPh>
    <phoneticPr fontId="7"/>
  </si>
  <si>
    <t>（別紙Ｊ）</t>
    <phoneticPr fontId="1"/>
  </si>
  <si>
    <t>新規就農者育成対策における独立・自営就農に係る要件確認表</t>
    <rPh sb="0" eb="5">
      <t>シンキシュウノウシャ</t>
    </rPh>
    <rPh sb="5" eb="9">
      <t>イクセイタイサク</t>
    </rPh>
    <rPh sb="13" eb="15">
      <t>ドクリツ</t>
    </rPh>
    <rPh sb="16" eb="20">
      <t>ジエイシュウノウ</t>
    </rPh>
    <rPh sb="21" eb="22">
      <t>カカ</t>
    </rPh>
    <rPh sb="23" eb="28">
      <t>ヨウケンカクニンヒョウ</t>
    </rPh>
    <phoneticPr fontId="1"/>
  </si>
  <si>
    <t>（受益者名：２戸以上の場合）</t>
    <rPh sb="1" eb="3">
      <t>ジュエキ</t>
    </rPh>
    <rPh sb="3" eb="4">
      <t>シャ</t>
    </rPh>
    <rPh sb="4" eb="5">
      <t>メイ</t>
    </rPh>
    <rPh sb="7" eb="8">
      <t>ト</t>
    </rPh>
    <rPh sb="8" eb="10">
      <t>イジョウ</t>
    </rPh>
    <rPh sb="11" eb="13">
      <t>バアイ</t>
    </rPh>
    <phoneticPr fontId="1"/>
  </si>
  <si>
    <t>住所</t>
    <rPh sb="0" eb="2">
      <t>ジュウショ</t>
    </rPh>
    <phoneticPr fontId="1"/>
  </si>
  <si>
    <r>
      <t xml:space="preserve">独立・自営就農日
</t>
    </r>
    <r>
      <rPr>
        <u/>
        <sz val="8"/>
        <color rgb="FFFF0000"/>
        <rFont val="BIZ UDゴシック"/>
        <family val="3"/>
        <charset val="128"/>
      </rPr>
      <t>（5の①～④をすべて満たした日）</t>
    </r>
    <rPh sb="0" eb="2">
      <t>ドクリツ</t>
    </rPh>
    <rPh sb="3" eb="5">
      <t>ジエイ</t>
    </rPh>
    <rPh sb="5" eb="8">
      <t>シュウノウビ</t>
    </rPh>
    <rPh sb="19" eb="20">
      <t>ミ</t>
    </rPh>
    <rPh sb="23" eb="24">
      <t>ヒ</t>
    </rPh>
    <phoneticPr fontId="1"/>
  </si>
  <si>
    <r>
      <rPr>
        <sz val="10.5"/>
        <color rgb="FFFF0000"/>
        <rFont val="BIZ UDゴシック"/>
        <family val="3"/>
        <charset val="128"/>
      </rPr>
      <t>　　　</t>
    </r>
    <r>
      <rPr>
        <u/>
        <sz val="10.5"/>
        <color rgb="FFFF0000"/>
        <rFont val="BIZ UDゴシック"/>
        <family val="3"/>
        <charset val="128"/>
      </rPr>
      <t>独立・自営就農の要件の確認</t>
    </r>
    <phoneticPr fontId="1"/>
  </si>
  <si>
    <t>要　　件</t>
    <rPh sb="0" eb="1">
      <t>ヨウ</t>
    </rPh>
    <rPh sb="3" eb="4">
      <t>ケン</t>
    </rPh>
    <phoneticPr fontId="1"/>
  </si>
  <si>
    <t>要件を満たした日</t>
    <rPh sb="0" eb="2">
      <t>ヨウケン</t>
    </rPh>
    <rPh sb="3" eb="4">
      <t>ミ</t>
    </rPh>
    <rPh sb="7" eb="8">
      <t>ヒ</t>
    </rPh>
    <phoneticPr fontId="1"/>
  </si>
  <si>
    <t>備考（証拠書類等）</t>
    <rPh sb="0" eb="2">
      <t>ビコウ</t>
    </rPh>
    <rPh sb="3" eb="8">
      <t>ショウコショルイトウ</t>
    </rPh>
    <phoneticPr fontId="1"/>
  </si>
  <si>
    <t>①</t>
    <phoneticPr fontId="1"/>
  </si>
  <si>
    <t>農地の所有権又は利用権を受益者が有すること。</t>
    <rPh sb="0" eb="2">
      <t>ノウチ</t>
    </rPh>
    <rPh sb="3" eb="7">
      <t>ショユウケンマタ</t>
    </rPh>
    <rPh sb="8" eb="10">
      <t>リヨウ</t>
    </rPh>
    <rPh sb="10" eb="11">
      <t>ケン</t>
    </rPh>
    <rPh sb="12" eb="15">
      <t>ジュエキシャ</t>
    </rPh>
    <rPh sb="16" eb="17">
      <t>ユウ</t>
    </rPh>
    <phoneticPr fontId="1"/>
  </si>
  <si>
    <t>年　　月　　日</t>
    <rPh sb="0" eb="1">
      <t>ネン</t>
    </rPh>
    <rPh sb="3" eb="4">
      <t>ガツ</t>
    </rPh>
    <rPh sb="6" eb="7">
      <t>ニチ</t>
    </rPh>
    <phoneticPr fontId="1"/>
  </si>
  <si>
    <t>（例）
・利用権設定申出書</t>
    <rPh sb="1" eb="2">
      <t>レイ</t>
    </rPh>
    <rPh sb="5" eb="8">
      <t>リヨウケン</t>
    </rPh>
    <rPh sb="8" eb="10">
      <t>セッテイ</t>
    </rPh>
    <rPh sb="10" eb="13">
      <t>モウシデショ</t>
    </rPh>
    <phoneticPr fontId="1"/>
  </si>
  <si>
    <t>②</t>
    <phoneticPr fontId="1"/>
  </si>
  <si>
    <t>主要な農業機械・施設を、受益者が所有し、又は借りていること。</t>
    <rPh sb="0" eb="2">
      <t>シュヨウ</t>
    </rPh>
    <rPh sb="3" eb="7">
      <t>ノウギョウキカイ</t>
    </rPh>
    <rPh sb="8" eb="10">
      <t>シセツ</t>
    </rPh>
    <rPh sb="12" eb="15">
      <t>ジュエキシャ</t>
    </rPh>
    <rPh sb="16" eb="18">
      <t>ショユウ</t>
    </rPh>
    <rPh sb="20" eb="21">
      <t>マタ</t>
    </rPh>
    <rPh sb="22" eb="23">
      <t>カ</t>
    </rPh>
    <phoneticPr fontId="1"/>
  </si>
  <si>
    <t>（例）
・農業機械・施設貸借契約書</t>
    <rPh sb="1" eb="2">
      <t>レイ</t>
    </rPh>
    <rPh sb="5" eb="9">
      <t>ノウギョウキカイ</t>
    </rPh>
    <rPh sb="10" eb="12">
      <t>シセツ</t>
    </rPh>
    <rPh sb="12" eb="17">
      <t>タイシャクケイヤクショ</t>
    </rPh>
    <phoneticPr fontId="1"/>
  </si>
  <si>
    <t>③</t>
    <phoneticPr fontId="1"/>
  </si>
  <si>
    <t>生産物や生産資材等を受益者の名義で出荷・取引すること。</t>
    <rPh sb="0" eb="3">
      <t>セイサンブツ</t>
    </rPh>
    <rPh sb="4" eb="9">
      <t>セイサンシザイトウ</t>
    </rPh>
    <rPh sb="10" eb="13">
      <t>ジュエキシャ</t>
    </rPh>
    <rPh sb="14" eb="16">
      <t>メイギ</t>
    </rPh>
    <rPh sb="17" eb="19">
      <t>シュッカ</t>
    </rPh>
    <rPh sb="20" eb="22">
      <t>トリヒキ</t>
    </rPh>
    <phoneticPr fontId="1"/>
  </si>
  <si>
    <t>（例）
・資材納品書
・出荷伝票</t>
    <rPh sb="1" eb="2">
      <t>レイ</t>
    </rPh>
    <rPh sb="5" eb="10">
      <t>シザイノウヒンショ</t>
    </rPh>
    <rPh sb="12" eb="16">
      <t>シュッカデンピョウ</t>
    </rPh>
    <phoneticPr fontId="1"/>
  </si>
  <si>
    <t>④</t>
    <phoneticPr fontId="1"/>
  </si>
  <si>
    <t>受益者の農産物等の売上げや経費の支出などの経営収支を受益者の名義の通帳及び帳簿で管理すること。</t>
    <rPh sb="0" eb="3">
      <t>ジュエキシャ</t>
    </rPh>
    <rPh sb="4" eb="8">
      <t>ノウサンブツトウ</t>
    </rPh>
    <rPh sb="9" eb="11">
      <t>ウリアゲ</t>
    </rPh>
    <rPh sb="13" eb="15">
      <t>ケイヒ</t>
    </rPh>
    <rPh sb="16" eb="18">
      <t>シシュツ</t>
    </rPh>
    <rPh sb="21" eb="25">
      <t>ケイエイシュウシ</t>
    </rPh>
    <rPh sb="26" eb="29">
      <t>ジュエキシャ</t>
    </rPh>
    <rPh sb="30" eb="32">
      <t>メイギ</t>
    </rPh>
    <rPh sb="33" eb="36">
      <t>ツウチョウオヨ</t>
    </rPh>
    <rPh sb="37" eb="39">
      <t>チョウボ</t>
    </rPh>
    <rPh sb="40" eb="42">
      <t>カンリ</t>
    </rPh>
    <phoneticPr fontId="1"/>
  </si>
  <si>
    <t>（例）
・通帳写し
・帳簿</t>
    <rPh sb="1" eb="2">
      <t>レイ</t>
    </rPh>
    <rPh sb="5" eb="8">
      <t>ツウチョウウツ</t>
    </rPh>
    <rPh sb="11" eb="13">
      <t>チョウボ</t>
    </rPh>
    <phoneticPr fontId="1"/>
  </si>
  <si>
    <t>中古ハウスリノベーション対策を2か年度に渡って実施する場合　　：　　関連する中古ハウスリノベーション対策を2か年度に渡って実施する場合にかかる誓約書（別紙Ｊ）</t>
    <rPh sb="75" eb="77">
      <t>ベッシ</t>
    </rPh>
    <phoneticPr fontId="1"/>
  </si>
  <si>
    <r>
      <t xml:space="preserve">農業経営開始日　※
</t>
    </r>
    <r>
      <rPr>
        <u/>
        <sz val="8"/>
        <color rgb="FFFF0000"/>
        <rFont val="BIZ UDゴシック"/>
        <family val="3"/>
        <charset val="128"/>
      </rPr>
      <t>（5の①～④のうち最も早い取組開始日）</t>
    </r>
    <rPh sb="0" eb="2">
      <t>ノウギョウ</t>
    </rPh>
    <rPh sb="2" eb="4">
      <t>ケイエイ</t>
    </rPh>
    <rPh sb="4" eb="7">
      <t>カイシビ</t>
    </rPh>
    <rPh sb="19" eb="20">
      <t>モット</t>
    </rPh>
    <rPh sb="21" eb="22">
      <t>ハヤ</t>
    </rPh>
    <rPh sb="23" eb="25">
      <t>トリクミ</t>
    </rPh>
    <rPh sb="25" eb="28">
      <t>カイシビ</t>
    </rPh>
    <phoneticPr fontId="1"/>
  </si>
  <si>
    <t>※研修中や他の事業所等で常勤雇用であるなど、農業経営を開始していない状態であると認められる場合は、その状態が終わった日の翌日を経営開始日とする。</t>
    <rPh sb="1" eb="4">
      <t>ケンシュウチュウ</t>
    </rPh>
    <rPh sb="5" eb="6">
      <t>ホカ</t>
    </rPh>
    <rPh sb="7" eb="11">
      <t>ジギョウショトウ</t>
    </rPh>
    <rPh sb="12" eb="14">
      <t>ジョウキン</t>
    </rPh>
    <rPh sb="14" eb="16">
      <t>コヨウ</t>
    </rPh>
    <rPh sb="22" eb="26">
      <t>ノウギョウケイエイ</t>
    </rPh>
    <rPh sb="27" eb="29">
      <t>カイシ</t>
    </rPh>
    <rPh sb="34" eb="36">
      <t>ジョウタイ</t>
    </rPh>
    <rPh sb="40" eb="41">
      <t>ミト</t>
    </rPh>
    <rPh sb="45" eb="47">
      <t>バアイ</t>
    </rPh>
    <rPh sb="51" eb="53">
      <t>ジョウタイ</t>
    </rPh>
    <rPh sb="54" eb="55">
      <t>オ</t>
    </rPh>
    <rPh sb="58" eb="59">
      <t>ヒ</t>
    </rPh>
    <rPh sb="60" eb="62">
      <t>ヨクジツ</t>
    </rPh>
    <rPh sb="63" eb="65">
      <t>ケイエイ</t>
    </rPh>
    <rPh sb="65" eb="68">
      <t>カイシビ</t>
    </rPh>
    <phoneticPr fontId="1"/>
  </si>
  <si>
    <t>国際水準GAP</t>
    <rPh sb="0" eb="2">
      <t>コクサイ</t>
    </rPh>
    <rPh sb="2" eb="4">
      <t>スイジュン</t>
    </rPh>
    <phoneticPr fontId="0"/>
  </si>
  <si>
    <t>クロスコンプライアンスチェックシート</t>
    <phoneticPr fontId="1"/>
  </si>
  <si>
    <t>令和８年度</t>
    <rPh sb="0" eb="2">
      <t>レイワ</t>
    </rPh>
    <rPh sb="3" eb="5">
      <t>ネンド</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</si>
</sst>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176" formatCode="#\ ?/?\ \(&quot;中&quot;&quot;山&quot;&quot;間&quot;\)"/>
    <numFmt numFmtId="177" formatCode="#\ ?/?\ \(&quot;大雨・大雪&quot;\)"/>
    <numFmt numFmtId="178" formatCode="#,##0_);[Red]\(#,##0\)"/>
    <numFmt numFmtId="179" formatCode="#,##0_ "/>
    <numFmt numFmtId="180" formatCode="#\ ?/?\ \(&quot;果樹経&quot;\)"/>
    <numFmt numFmtId="181" formatCode="#\ ?/?\ \(&quot;中&quot;&quot;山&quot;&quot;間&quot;&quot;・&quot;&quot;果&quot;&quot;樹&quot;&quot;経&quot;\)"/>
    <numFmt numFmtId="182" formatCode="#,##0.0_);[Red]\(#,##0.0\)"/>
    <numFmt numFmtId="183" formatCode="0.0%"/>
    <numFmt numFmtId="184" formatCode="[$-411]ggge&quot;年&quot;m&quot;月&quot;d&quot;日&quot;;@"/>
    <numFmt numFmtId="185" formatCode="&quot;令&quot;&quot;和&quot;#,##0&quot;年&quot;&quot;度&quot;"/>
    <numFmt numFmtId="186" formatCode="#,##0.0;[Red]\-#,##0.0"/>
    <numFmt numFmtId="187" formatCode="0.0"/>
    <numFmt numFmtId="188" formatCode="#,##0.00_ "/>
    <numFmt numFmtId="189" formatCode="0_);[Red]\(0\)"/>
  </numFmts>
  <fonts count="80" x14ac:knownFonts="1">
    <font>
      <sz val="11"/>
      <color theme="1"/>
      <name val="游ゴシック"/>
      <family val="2"/>
      <charset val="128"/>
      <scheme val="minor"/>
    </font>
    <font>
      <sz val="6"/>
      <name val="游ゴシック"/>
      <family val="2"/>
      <charset val="128"/>
      <scheme val="minor"/>
    </font>
    <font>
      <sz val="11"/>
      <color theme="1"/>
      <name val="BIZ UDゴシック"/>
      <family val="3"/>
      <charset val="128"/>
    </font>
    <font>
      <sz val="11"/>
      <color theme="1"/>
      <name val="游ゴシック"/>
      <family val="2"/>
      <charset val="128"/>
      <scheme val="minor"/>
    </font>
    <font>
      <sz val="10"/>
      <color theme="1"/>
      <name val="BIZ UDゴシック"/>
      <family val="3"/>
      <charset val="128"/>
    </font>
    <font>
      <sz val="8"/>
      <color theme="1"/>
      <name val="BIZ UDゴシック"/>
      <family val="3"/>
      <charset val="128"/>
    </font>
    <font>
      <b/>
      <sz val="16"/>
      <color theme="1"/>
      <name val="BIZ UDゴシック"/>
      <family val="3"/>
      <charset val="128"/>
    </font>
    <font>
      <sz val="6"/>
      <name val="ＭＳ Ｐゴシック"/>
      <family val="3"/>
      <charset val="128"/>
    </font>
    <font>
      <sz val="11"/>
      <name val="BIZ UDゴシック"/>
      <family val="3"/>
      <charset val="128"/>
    </font>
    <font>
      <sz val="12"/>
      <color theme="1"/>
      <name val="BIZ UDゴシック"/>
      <family val="3"/>
      <charset val="128"/>
    </font>
    <font>
      <sz val="11"/>
      <color rgb="FFFFFFCC"/>
      <name val="BIZ UDゴシック"/>
      <family val="3"/>
      <charset val="128"/>
    </font>
    <font>
      <sz val="11"/>
      <color theme="1"/>
      <name val="游ゴシック"/>
      <family val="3"/>
      <charset val="128"/>
      <scheme val="minor"/>
    </font>
    <font>
      <b/>
      <sz val="11"/>
      <color rgb="FF3F3F3F"/>
      <name val="游ゴシック"/>
      <family val="2"/>
      <charset val="128"/>
      <scheme val="minor"/>
    </font>
    <font>
      <sz val="6"/>
      <name val="ＭＳ 明朝"/>
      <family val="1"/>
      <charset val="128"/>
    </font>
    <font>
      <sz val="9"/>
      <color theme="1"/>
      <name val="UD デジタル 教科書体 N-R"/>
      <family val="1"/>
      <charset val="128"/>
    </font>
    <font>
      <sz val="9"/>
      <color rgb="FFFF0000"/>
      <name val="UD デジタル 教科書体 N-R"/>
      <family val="1"/>
      <charset val="128"/>
    </font>
    <font>
      <sz val="9"/>
      <name val="UD デジタル 教科書体 N-R"/>
      <family val="1"/>
      <charset val="128"/>
    </font>
    <font>
      <sz val="14"/>
      <color theme="1"/>
      <name val="BIZ UDゴシック"/>
      <family val="3"/>
      <charset val="128"/>
    </font>
    <font>
      <b/>
      <sz val="20"/>
      <color theme="1"/>
      <name val="BIZ UDゴシック"/>
      <family val="3"/>
      <charset val="128"/>
    </font>
    <font>
      <sz val="11"/>
      <color rgb="FFFF0000"/>
      <name val="BIZ UDゴシック"/>
      <family val="3"/>
      <charset val="128"/>
    </font>
    <font>
      <sz val="11"/>
      <color theme="0"/>
      <name val="BIZ UDゴシック"/>
      <family val="3"/>
      <charset val="128"/>
    </font>
    <font>
      <b/>
      <sz val="11"/>
      <color theme="1"/>
      <name val="BIZ UDゴシック"/>
      <family val="3"/>
      <charset val="128"/>
    </font>
    <font>
      <b/>
      <sz val="11"/>
      <color theme="0"/>
      <name val="BIZ UDゴシック"/>
      <family val="3"/>
      <charset val="128"/>
    </font>
    <font>
      <sz val="12"/>
      <color theme="0"/>
      <name val="ＭＳ ゴシック"/>
      <family val="3"/>
      <charset val="128"/>
    </font>
    <font>
      <u/>
      <sz val="10"/>
      <color rgb="FFFF0000"/>
      <name val="BIZ UDゴシック"/>
      <family val="3"/>
      <charset val="128"/>
    </font>
    <font>
      <sz val="10"/>
      <name val="BIZ UDゴシック"/>
      <family val="3"/>
      <charset val="128"/>
    </font>
    <font>
      <b/>
      <sz val="11"/>
      <name val="BIZ UDゴシック"/>
      <family val="3"/>
      <charset val="128"/>
    </font>
    <font>
      <b/>
      <sz val="14"/>
      <color theme="1"/>
      <name val="BIZ UDゴシック"/>
      <family val="3"/>
      <charset val="128"/>
    </font>
    <font>
      <sz val="11"/>
      <color theme="1"/>
      <name val="BIZ UD明朝 Medium"/>
      <family val="1"/>
      <charset val="128"/>
    </font>
    <font>
      <sz val="10"/>
      <color theme="1"/>
      <name val="BIZ UD明朝 Medium"/>
      <family val="1"/>
      <charset val="128"/>
    </font>
    <font>
      <sz val="10.5"/>
      <color theme="1"/>
      <name val="BIZ UD明朝 Medium"/>
      <family val="1"/>
      <charset val="128"/>
    </font>
    <font>
      <sz val="10"/>
      <color theme="1"/>
      <name val="游ゴシック"/>
      <family val="2"/>
      <charset val="128"/>
      <scheme val="minor"/>
    </font>
    <font>
      <sz val="10.5"/>
      <name val="BIZ UD明朝 Medium"/>
      <family val="1"/>
      <charset val="128"/>
    </font>
    <font>
      <sz val="12"/>
      <color theme="1"/>
      <name val="BIZ UD明朝 Medium"/>
      <family val="1"/>
      <charset val="128"/>
    </font>
    <font>
      <u/>
      <sz val="10.5"/>
      <color theme="1"/>
      <name val="BIZ UD明朝 Medium"/>
      <family val="1"/>
      <charset val="128"/>
    </font>
    <font>
      <sz val="11"/>
      <color theme="1"/>
      <name val="Segoe UI Symbol"/>
      <family val="2"/>
    </font>
    <font>
      <sz val="11"/>
      <name val="BIZ UDPゴシック"/>
      <family val="3"/>
      <charset val="128"/>
    </font>
    <font>
      <sz val="10"/>
      <name val="BIZ UDPゴシック"/>
      <family val="3"/>
      <charset val="128"/>
    </font>
    <font>
      <sz val="9"/>
      <name val="BIZ UDPゴシック"/>
      <family val="3"/>
      <charset val="128"/>
    </font>
    <font>
      <sz val="8"/>
      <name val="BIZ UDPゴシック"/>
      <family val="3"/>
      <charset val="128"/>
    </font>
    <font>
      <sz val="16"/>
      <name val="BIZ UDPゴシック"/>
      <family val="3"/>
      <charset val="128"/>
    </font>
    <font>
      <sz val="6"/>
      <name val="游ゴシック"/>
      <family val="3"/>
      <charset val="128"/>
      <scheme val="minor"/>
    </font>
    <font>
      <sz val="12"/>
      <name val="BIZ UDPゴシック"/>
      <family val="3"/>
      <charset val="128"/>
    </font>
    <font>
      <sz val="10.5"/>
      <color rgb="FFFF0000"/>
      <name val="BIZ UD明朝 Medium"/>
      <family val="1"/>
      <charset val="128"/>
    </font>
    <font>
      <sz val="8"/>
      <color theme="1"/>
      <name val="BIZ UD明朝 Medium"/>
      <family val="1"/>
      <charset val="128"/>
    </font>
    <font>
      <sz val="7"/>
      <color theme="1"/>
      <name val="BIZ UD明朝 Medium"/>
      <family val="1"/>
      <charset val="128"/>
    </font>
    <font>
      <sz val="7"/>
      <color theme="1"/>
      <name val="BIZ UD明朝 Medium"/>
      <family val="1"/>
    </font>
    <font>
      <sz val="9"/>
      <color indexed="81"/>
      <name val="BIZ UDゴシック"/>
      <family val="3"/>
      <charset val="128"/>
    </font>
    <font>
      <b/>
      <sz val="12"/>
      <color theme="1"/>
      <name val="BIZ UDゴシック"/>
      <family val="3"/>
      <charset val="128"/>
    </font>
    <font>
      <b/>
      <sz val="11"/>
      <color rgb="FFFF0000"/>
      <name val="BIZ UDゴシック"/>
      <family val="3"/>
      <charset val="128"/>
    </font>
    <font>
      <sz val="10.5"/>
      <name val="BIZ UDゴシック"/>
      <family val="3"/>
      <charset val="128"/>
    </font>
    <font>
      <sz val="10.5"/>
      <color theme="1"/>
      <name val="BIZ UDゴシック"/>
      <family val="3"/>
      <charset val="128"/>
    </font>
    <font>
      <b/>
      <sz val="18"/>
      <color theme="1"/>
      <name val="BIZ UDゴシック"/>
      <family val="3"/>
      <charset val="128"/>
    </font>
    <font>
      <b/>
      <sz val="17"/>
      <color theme="1"/>
      <name val="BIZ UDゴシック"/>
      <family val="3"/>
      <charset val="128"/>
    </font>
    <font>
      <sz val="14"/>
      <color theme="1"/>
      <name val="BIZ UD明朝 Medium"/>
      <family val="1"/>
      <charset val="128"/>
    </font>
    <font>
      <sz val="14"/>
      <color theme="1"/>
      <name val="游明朝"/>
      <family val="1"/>
      <charset val="128"/>
    </font>
    <font>
      <sz val="20"/>
      <color theme="1"/>
      <name val="BIZ UD明朝 Medium"/>
      <family val="1"/>
      <charset val="128"/>
    </font>
    <font>
      <sz val="28"/>
      <color theme="1"/>
      <name val="BIZ UD明朝 Medium"/>
      <family val="1"/>
      <charset val="128"/>
    </font>
    <font>
      <sz val="11"/>
      <name val="游ゴシック"/>
      <family val="3"/>
      <charset val="128"/>
      <scheme val="minor"/>
    </font>
    <font>
      <sz val="12"/>
      <name val="BIZ UDゴシック"/>
      <family val="3"/>
      <charset val="128"/>
    </font>
    <font>
      <u/>
      <sz val="11"/>
      <color theme="10"/>
      <name val="游ゴシック"/>
      <family val="2"/>
      <charset val="128"/>
      <scheme val="minor"/>
    </font>
    <font>
      <u/>
      <sz val="11"/>
      <color rgb="FFFF0000"/>
      <name val="BIZ UDゴシック"/>
      <family val="3"/>
      <charset val="128"/>
    </font>
    <font>
      <u/>
      <sz val="11"/>
      <color theme="10"/>
      <name val="BIZ UDゴシック"/>
      <family val="3"/>
      <charset val="128"/>
    </font>
    <font>
      <u/>
      <sz val="10.5"/>
      <color rgb="FFFF0000"/>
      <name val="BIZ UD明朝 Medium"/>
      <family val="1"/>
      <charset val="128"/>
    </font>
    <font>
      <u/>
      <sz val="11"/>
      <color rgb="FFFF0000"/>
      <name val="游ゴシック"/>
      <family val="2"/>
      <charset val="128"/>
      <scheme val="minor"/>
    </font>
    <font>
      <u/>
      <sz val="12"/>
      <color rgb="FFFF0000"/>
      <name val="BIZ UD明朝 Medium"/>
      <family val="1"/>
      <charset val="128"/>
    </font>
    <font>
      <u/>
      <sz val="11"/>
      <color rgb="FFFF0000"/>
      <name val="Segoe UI Symbol"/>
      <family val="2"/>
    </font>
    <font>
      <sz val="9"/>
      <color theme="1"/>
      <name val="游ゴシック"/>
      <family val="2"/>
      <charset val="128"/>
      <scheme val="minor"/>
    </font>
    <font>
      <sz val="12"/>
      <color theme="1"/>
      <name val="游ゴシック"/>
      <family val="2"/>
      <charset val="128"/>
      <scheme val="minor"/>
    </font>
    <font>
      <sz val="10"/>
      <color theme="1"/>
      <name val="游ゴシック"/>
      <family val="3"/>
      <charset val="128"/>
      <scheme val="minor"/>
    </font>
    <font>
      <sz val="11"/>
      <color theme="1"/>
      <name val="BIZ UDP明朝 Medium"/>
      <family val="1"/>
      <charset val="128"/>
    </font>
    <font>
      <sz val="9"/>
      <color theme="1"/>
      <name val="游ゴシック"/>
      <family val="3"/>
      <charset val="128"/>
      <scheme val="minor"/>
    </font>
    <font>
      <sz val="8"/>
      <color theme="1"/>
      <name val="游ゴシック"/>
      <family val="3"/>
      <charset val="128"/>
      <scheme val="minor"/>
    </font>
    <font>
      <sz val="8"/>
      <color theme="1"/>
      <name val="游ゴシック"/>
      <family val="2"/>
      <charset val="128"/>
      <scheme val="minor"/>
    </font>
    <font>
      <u/>
      <sz val="11"/>
      <color rgb="FFFF0000"/>
      <name val="BIZ UDPゴシック"/>
      <family val="3"/>
      <charset val="128"/>
    </font>
    <font>
      <u/>
      <sz val="10"/>
      <color rgb="FFFF0000"/>
      <name val="BIZ UDPゴシック"/>
      <family val="3"/>
      <charset val="128"/>
    </font>
    <font>
      <u/>
      <sz val="10.5"/>
      <color rgb="FFFF0000"/>
      <name val="BIZ UDゴシック"/>
      <family val="3"/>
      <charset val="128"/>
    </font>
    <font>
      <u/>
      <sz val="12"/>
      <color rgb="FFFF0000"/>
      <name val="BIZ UDゴシック"/>
      <family val="3"/>
      <charset val="128"/>
    </font>
    <font>
      <u/>
      <sz val="8"/>
      <color rgb="FFFF0000"/>
      <name val="BIZ UDゴシック"/>
      <family val="3"/>
      <charset val="128"/>
    </font>
    <font>
      <sz val="10.5"/>
      <color rgb="FFFF0000"/>
      <name val="BIZ UDゴシック"/>
      <family val="3"/>
      <charset val="128"/>
    </font>
  </fonts>
  <fills count="9">
    <fill>
      <patternFill patternType="none"/>
    </fill>
    <fill>
      <patternFill patternType="gray125"/>
    </fill>
    <fill>
      <patternFill patternType="solid">
        <fgColor rgb="FFFFFFCC"/>
        <bgColor indexed="64"/>
      </patternFill>
    </fill>
    <fill>
      <patternFill patternType="solid">
        <fgColor theme="8" tint="0.79998168889431442"/>
        <bgColor indexed="64"/>
      </patternFill>
    </fill>
    <fill>
      <patternFill patternType="solid">
        <fgColor rgb="FFFFFF00"/>
        <bgColor indexed="64"/>
      </patternFill>
    </fill>
    <fill>
      <patternFill patternType="solid">
        <fgColor theme="5" tint="0.79998168889431442"/>
        <bgColor indexed="64"/>
      </patternFill>
    </fill>
    <fill>
      <patternFill patternType="solid">
        <fgColor theme="0"/>
        <bgColor indexed="64"/>
      </patternFill>
    </fill>
    <fill>
      <patternFill patternType="solid">
        <fgColor theme="4" tint="0.79998168889431442"/>
        <bgColor indexed="64"/>
      </patternFill>
    </fill>
    <fill>
      <patternFill patternType="solid">
        <fgColor theme="8" tint="0.59999389629810485"/>
        <bgColor indexed="64"/>
      </patternFill>
    </fill>
  </fills>
  <borders count="7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dotted">
        <color indexed="64"/>
      </left>
      <right/>
      <top style="thin">
        <color indexed="64"/>
      </top>
      <bottom style="thin">
        <color indexed="64"/>
      </bottom>
      <diagonal/>
    </border>
    <border>
      <left style="thin">
        <color indexed="64"/>
      </left>
      <right style="dotted">
        <color indexed="64"/>
      </right>
      <top style="thin">
        <color indexed="64"/>
      </top>
      <bottom/>
      <diagonal/>
    </border>
    <border>
      <left style="thin">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dotted">
        <color indexed="64"/>
      </right>
      <top style="thin">
        <color indexed="64"/>
      </top>
      <bottom style="thin">
        <color indexed="64"/>
      </bottom>
      <diagonal/>
    </border>
    <border>
      <left/>
      <right style="dotted">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style="dotted">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hair">
        <color indexed="64"/>
      </top>
      <bottom style="thin">
        <color indexed="64"/>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indexed="64"/>
      </right>
      <top style="thin">
        <color theme="0"/>
      </top>
      <bottom style="thin">
        <color theme="0"/>
      </bottom>
      <diagonal/>
    </border>
    <border>
      <left style="thin">
        <color indexed="64"/>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left style="hair">
        <color indexed="64"/>
      </left>
      <right/>
      <top/>
      <bottom/>
      <diagonal/>
    </border>
    <border>
      <left/>
      <right style="hair">
        <color indexed="64"/>
      </right>
      <top/>
      <bottom/>
      <diagonal/>
    </border>
    <border>
      <left/>
      <right style="thin">
        <color indexed="64"/>
      </right>
      <top style="hair">
        <color indexed="64"/>
      </top>
      <bottom/>
      <diagonal/>
    </border>
    <border>
      <left/>
      <right/>
      <top style="hair">
        <color indexed="64"/>
      </top>
      <bottom/>
      <diagonal/>
    </border>
    <border>
      <left style="hair">
        <color indexed="64"/>
      </left>
      <right/>
      <top style="hair">
        <color indexed="64"/>
      </top>
      <bottom/>
      <diagonal/>
    </border>
    <border>
      <left/>
      <right style="hair">
        <color indexed="64"/>
      </right>
      <top style="hair">
        <color indexed="64"/>
      </top>
      <bottom/>
      <diagonal/>
    </border>
    <border>
      <left style="thin">
        <color indexed="64"/>
      </left>
      <right/>
      <top style="hair">
        <color indexed="64"/>
      </top>
      <bottom/>
      <diagonal/>
    </border>
    <border>
      <left/>
      <right style="thin">
        <color indexed="64"/>
      </right>
      <top/>
      <bottom style="hair">
        <color indexed="64"/>
      </bottom>
      <diagonal/>
    </border>
    <border>
      <left/>
      <right/>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style="thin">
        <color indexed="64"/>
      </left>
      <right/>
      <top/>
      <bottom style="hair">
        <color indexed="64"/>
      </bottom>
      <diagonal/>
    </border>
    <border>
      <left style="hair">
        <color indexed="64"/>
      </left>
      <right/>
      <top style="thin">
        <color indexed="64"/>
      </top>
      <bottom/>
      <diagonal/>
    </border>
    <border>
      <left/>
      <right style="hair">
        <color indexed="64"/>
      </right>
      <top style="thin">
        <color indexed="64"/>
      </top>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dotted">
        <color indexed="64"/>
      </top>
      <bottom style="thin">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style="thin">
        <color indexed="64"/>
      </left>
      <right style="thin">
        <color indexed="64"/>
      </right>
      <top/>
      <bottom style="double">
        <color indexed="64"/>
      </bottom>
      <diagonal/>
    </border>
    <border diagonalUp="1">
      <left style="thin">
        <color indexed="64"/>
      </left>
      <right/>
      <top style="double">
        <color indexed="64"/>
      </top>
      <bottom style="thin">
        <color indexed="64"/>
      </bottom>
      <diagonal style="thin">
        <color indexed="64"/>
      </diagonal>
    </border>
    <border diagonalUp="1">
      <left/>
      <right style="thin">
        <color indexed="64"/>
      </right>
      <top style="double">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thin">
        <color indexed="64"/>
      </right>
      <top/>
      <bottom/>
      <diagonal/>
    </border>
  </borders>
  <cellStyleXfs count="6">
    <xf numFmtId="0" fontId="0" fillId="0" borderId="0">
      <alignment vertical="center"/>
    </xf>
    <xf numFmtId="0" fontId="11" fillId="0" borderId="0">
      <alignment vertical="center"/>
    </xf>
    <xf numFmtId="0" fontId="11"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60" fillId="0" borderId="0" applyNumberFormat="0" applyFill="0" applyBorder="0" applyAlignment="0" applyProtection="0">
      <alignment vertical="center"/>
    </xf>
  </cellStyleXfs>
  <cellXfs count="834">
    <xf numFmtId="0" fontId="0" fillId="0" borderId="0" xfId="0">
      <alignment vertical="center"/>
    </xf>
    <xf numFmtId="0" fontId="2" fillId="0" borderId="0" xfId="0" applyFont="1">
      <alignment vertical="center"/>
    </xf>
    <xf numFmtId="0" fontId="2" fillId="0" borderId="0" xfId="0" applyFont="1" applyBorder="1">
      <alignment vertical="center"/>
    </xf>
    <xf numFmtId="0" fontId="2" fillId="0" borderId="0" xfId="0" applyFont="1" applyAlignment="1">
      <alignment horizontal="left" vertical="center"/>
    </xf>
    <xf numFmtId="0" fontId="8" fillId="0" borderId="0" xfId="0" applyFont="1">
      <alignment vertical="center"/>
    </xf>
    <xf numFmtId="0" fontId="4" fillId="0" borderId="0" xfId="0" applyFont="1">
      <alignment vertical="center"/>
    </xf>
    <xf numFmtId="0" fontId="9" fillId="0" borderId="0" xfId="0" applyFont="1">
      <alignment vertical="center"/>
    </xf>
    <xf numFmtId="0" fontId="14" fillId="0" borderId="0" xfId="0" applyFont="1">
      <alignment vertical="center"/>
    </xf>
    <xf numFmtId="0" fontId="14" fillId="4" borderId="1" xfId="0" applyFont="1" applyFill="1" applyBorder="1">
      <alignment vertical="center"/>
    </xf>
    <xf numFmtId="0" fontId="15" fillId="4" borderId="1" xfId="1" applyFont="1" applyFill="1" applyBorder="1" applyAlignment="1">
      <alignment vertical="center" shrinkToFit="1"/>
    </xf>
    <xf numFmtId="0" fontId="15" fillId="4" borderId="4" xfId="1" applyFont="1" applyFill="1" applyBorder="1" applyAlignment="1">
      <alignment vertical="center" shrinkToFit="1"/>
    </xf>
    <xf numFmtId="0" fontId="16" fillId="4" borderId="4" xfId="1" applyFont="1" applyFill="1" applyBorder="1" applyAlignment="1">
      <alignment vertical="center" shrinkToFit="1"/>
    </xf>
    <xf numFmtId="0" fontId="14" fillId="0" borderId="0" xfId="0" applyFont="1" applyBorder="1">
      <alignment vertical="center"/>
    </xf>
    <xf numFmtId="0" fontId="14" fillId="0" borderId="8" xfId="0" applyFont="1" applyBorder="1">
      <alignment vertical="center"/>
    </xf>
    <xf numFmtId="0" fontId="14" fillId="0" borderId="1" xfId="0" applyFont="1" applyBorder="1">
      <alignment vertical="center"/>
    </xf>
    <xf numFmtId="0" fontId="15" fillId="0" borderId="1" xfId="1" applyFont="1" applyBorder="1" applyAlignment="1">
      <alignment vertical="center" shrinkToFit="1"/>
    </xf>
    <xf numFmtId="0" fontId="16" fillId="0" borderId="1" xfId="1" applyFont="1" applyBorder="1" applyAlignment="1">
      <alignment vertical="center" shrinkToFit="1"/>
    </xf>
    <xf numFmtId="0" fontId="15" fillId="0" borderId="0" xfId="1" applyFont="1" applyAlignment="1">
      <alignment vertical="center" shrinkToFit="1"/>
    </xf>
    <xf numFmtId="0" fontId="16" fillId="0" borderId="0" xfId="1" applyFont="1" applyAlignment="1">
      <alignment vertical="center" shrinkToFit="1"/>
    </xf>
    <xf numFmtId="0" fontId="16" fillId="0" borderId="0" xfId="1" applyFont="1">
      <alignment vertical="center"/>
    </xf>
    <xf numFmtId="12" fontId="14" fillId="0" borderId="0" xfId="0" applyNumberFormat="1" applyFont="1">
      <alignment vertical="center"/>
    </xf>
    <xf numFmtId="0" fontId="2" fillId="0" borderId="0" xfId="0" applyFont="1" applyFill="1" applyBorder="1" applyAlignment="1">
      <alignment horizontal="center" vertical="center"/>
    </xf>
    <xf numFmtId="0" fontId="2" fillId="0" borderId="0" xfId="0" applyFont="1" applyFill="1" applyBorder="1" applyAlignment="1">
      <alignment vertical="center"/>
    </xf>
    <xf numFmtId="0" fontId="17" fillId="0" borderId="0" xfId="0" applyFont="1">
      <alignment vertical="center"/>
    </xf>
    <xf numFmtId="0" fontId="2" fillId="0" borderId="0" xfId="0" applyFont="1" applyFill="1">
      <alignment vertical="center"/>
    </xf>
    <xf numFmtId="0" fontId="2" fillId="0" borderId="0" xfId="0" applyFont="1" applyFill="1" applyBorder="1" applyAlignment="1">
      <alignment horizontal="center" vertical="center"/>
    </xf>
    <xf numFmtId="178" fontId="2" fillId="2" borderId="22" xfId="0" applyNumberFormat="1" applyFont="1" applyFill="1" applyBorder="1" applyAlignment="1">
      <alignment horizontal="right" vertical="center" shrinkToFit="1"/>
    </xf>
    <xf numFmtId="178" fontId="2" fillId="2" borderId="23" xfId="0" applyNumberFormat="1" applyFont="1" applyFill="1" applyBorder="1" applyAlignment="1">
      <alignment horizontal="right" vertical="center" shrinkToFit="1"/>
    </xf>
    <xf numFmtId="0" fontId="2" fillId="0" borderId="0" xfId="0" applyFont="1" applyBorder="1" applyAlignment="1">
      <alignment horizontal="center" vertical="center"/>
    </xf>
    <xf numFmtId="0" fontId="20" fillId="0" borderId="0" xfId="0" applyFont="1">
      <alignment vertical="center"/>
    </xf>
    <xf numFmtId="12" fontId="14" fillId="0" borderId="0" xfId="0" applyNumberFormat="1" applyFont="1" applyBorder="1" applyAlignment="1">
      <alignment horizontal="center" vertical="center"/>
    </xf>
    <xf numFmtId="12" fontId="14" fillId="0" borderId="0" xfId="0" applyNumberFormat="1" applyFont="1" applyBorder="1" applyAlignment="1" applyProtection="1">
      <alignment vertical="center" shrinkToFit="1"/>
      <protection locked="0"/>
    </xf>
    <xf numFmtId="0" fontId="14" fillId="0" borderId="0" xfId="0" applyFont="1" applyBorder="1" applyAlignment="1">
      <alignment horizontal="center" vertical="center"/>
    </xf>
    <xf numFmtId="180" fontId="14" fillId="0" borderId="0" xfId="0" applyNumberFormat="1" applyFont="1" applyBorder="1" applyAlignment="1" applyProtection="1">
      <alignment vertical="center" shrinkToFit="1"/>
      <protection locked="0"/>
    </xf>
    <xf numFmtId="176" fontId="14" fillId="0" borderId="0" xfId="0" applyNumberFormat="1" applyFont="1" applyBorder="1" applyAlignment="1" applyProtection="1">
      <alignment vertical="center" shrinkToFit="1"/>
      <protection locked="0"/>
    </xf>
    <xf numFmtId="181" fontId="14" fillId="0" borderId="0" xfId="0" applyNumberFormat="1" applyFont="1" applyBorder="1" applyAlignment="1" applyProtection="1">
      <alignment vertical="center" shrinkToFit="1"/>
      <protection locked="0"/>
    </xf>
    <xf numFmtId="177" fontId="14" fillId="0" borderId="0" xfId="0" applyNumberFormat="1" applyFont="1" applyBorder="1" applyAlignment="1" applyProtection="1">
      <alignment vertical="center" shrinkToFit="1"/>
      <protection locked="0"/>
    </xf>
    <xf numFmtId="0" fontId="21" fillId="0" borderId="0" xfId="0" applyFont="1">
      <alignment vertical="center"/>
    </xf>
    <xf numFmtId="0" fontId="21" fillId="0" borderId="0" xfId="0" applyFont="1" applyBorder="1">
      <alignment vertical="center"/>
    </xf>
    <xf numFmtId="0" fontId="2" fillId="0" borderId="0" xfId="0" applyFont="1" applyFill="1" applyBorder="1" applyAlignment="1">
      <alignment horizontal="center" vertical="center"/>
    </xf>
    <xf numFmtId="0" fontId="2" fillId="0" borderId="0" xfId="0" applyFont="1" applyBorder="1" applyAlignment="1">
      <alignment horizontal="center" vertical="center"/>
    </xf>
    <xf numFmtId="0" fontId="2" fillId="0" borderId="0" xfId="0" applyFont="1" applyFill="1" applyBorder="1" applyAlignment="1">
      <alignment horizontal="center" vertical="center" wrapText="1"/>
    </xf>
    <xf numFmtId="0" fontId="2" fillId="0" borderId="0" xfId="0" applyFont="1" applyFill="1" applyBorder="1" applyAlignment="1">
      <alignment horizontal="center" vertical="center" shrinkToFit="1"/>
    </xf>
    <xf numFmtId="0" fontId="2" fillId="0" borderId="9" xfId="0" applyFont="1" applyBorder="1">
      <alignment vertical="center"/>
    </xf>
    <xf numFmtId="13" fontId="14" fillId="0" borderId="0" xfId="0" applyNumberFormat="1" applyFont="1">
      <alignment vertical="center"/>
    </xf>
    <xf numFmtId="0" fontId="14" fillId="0" borderId="0" xfId="0" quotePrefix="1" applyFont="1" applyAlignment="1">
      <alignment horizontal="center" vertical="center"/>
    </xf>
    <xf numFmtId="13" fontId="20" fillId="0" borderId="0" xfId="0" applyNumberFormat="1" applyFont="1" applyFill="1">
      <alignment vertical="center"/>
    </xf>
    <xf numFmtId="0" fontId="20" fillId="0" borderId="0" xfId="0" applyFont="1" applyFill="1">
      <alignment vertical="center"/>
    </xf>
    <xf numFmtId="0" fontId="23" fillId="0" borderId="0" xfId="2" applyFont="1" applyFill="1">
      <alignment vertical="center"/>
    </xf>
    <xf numFmtId="13" fontId="2" fillId="0" borderId="0" xfId="0" applyNumberFormat="1" applyFont="1" applyFill="1">
      <alignment vertical="center"/>
    </xf>
    <xf numFmtId="179" fontId="20" fillId="0" borderId="31" xfId="0" applyNumberFormat="1" applyFont="1" applyFill="1" applyBorder="1">
      <alignment vertical="center"/>
    </xf>
    <xf numFmtId="0" fontId="21" fillId="0" borderId="0" xfId="0" applyFont="1" applyFill="1">
      <alignment vertical="center"/>
    </xf>
    <xf numFmtId="0" fontId="2" fillId="0" borderId="0" xfId="0" applyFont="1" applyFill="1" applyBorder="1">
      <alignment vertical="center"/>
    </xf>
    <xf numFmtId="0" fontId="21" fillId="0" borderId="0" xfId="0" applyFont="1" applyFill="1" applyBorder="1">
      <alignment vertical="center"/>
    </xf>
    <xf numFmtId="0" fontId="8" fillId="0" borderId="0" xfId="0" applyFont="1" applyBorder="1">
      <alignment vertical="center"/>
    </xf>
    <xf numFmtId="0" fontId="2"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22" fillId="0" borderId="0" xfId="0" applyFont="1" applyFill="1" applyBorder="1" applyAlignment="1">
      <alignment horizontal="center" vertical="center"/>
    </xf>
    <xf numFmtId="0" fontId="20" fillId="0" borderId="0" xfId="0" applyFont="1" applyFill="1" applyBorder="1" applyAlignment="1">
      <alignment horizontal="center" vertical="center"/>
    </xf>
    <xf numFmtId="179" fontId="2" fillId="0" borderId="0" xfId="0" applyNumberFormat="1" applyFont="1" applyFill="1" applyBorder="1" applyAlignment="1">
      <alignment horizontal="center" vertical="center"/>
    </xf>
    <xf numFmtId="0" fontId="2" fillId="0" borderId="0" xfId="0" applyFont="1" applyFill="1" applyBorder="1" applyAlignment="1">
      <alignment horizontal="left" vertical="center"/>
    </xf>
    <xf numFmtId="0" fontId="4" fillId="0" borderId="0" xfId="0" applyFont="1" applyFill="1" applyBorder="1" applyAlignment="1">
      <alignment horizontal="center" vertical="center"/>
    </xf>
    <xf numFmtId="0" fontId="4" fillId="0" borderId="0" xfId="0" applyFont="1" applyFill="1" applyBorder="1" applyAlignment="1">
      <alignment horizontal="left" vertical="center"/>
    </xf>
    <xf numFmtId="0" fontId="24" fillId="0" borderId="0" xfId="0" applyFont="1" applyFill="1" applyBorder="1" applyAlignment="1">
      <alignment horizontal="left" vertical="center"/>
    </xf>
    <xf numFmtId="0" fontId="4" fillId="0" borderId="0" xfId="0" applyFont="1" applyAlignment="1">
      <alignment horizontal="center" vertical="center"/>
    </xf>
    <xf numFmtId="0" fontId="24" fillId="0" borderId="0" xfId="0" applyFont="1" applyAlignment="1">
      <alignment horizontal="center" vertical="center"/>
    </xf>
    <xf numFmtId="0" fontId="24" fillId="0" borderId="0" xfId="0" applyFont="1" applyFill="1" applyBorder="1" applyAlignment="1">
      <alignment horizontal="center" vertical="top"/>
    </xf>
    <xf numFmtId="0" fontId="24" fillId="0" borderId="0" xfId="0" applyFont="1" applyFill="1" applyBorder="1" applyAlignment="1">
      <alignment horizontal="left" vertical="top"/>
    </xf>
    <xf numFmtId="0" fontId="4" fillId="0" borderId="0" xfId="0" applyFont="1" applyFill="1" applyAlignment="1">
      <alignment horizontal="center" vertical="center"/>
    </xf>
    <xf numFmtId="0" fontId="2" fillId="0" borderId="0" xfId="0" applyFont="1" applyFill="1" applyBorder="1" applyAlignment="1">
      <alignment horizontal="center" vertical="center"/>
    </xf>
    <xf numFmtId="0" fontId="2" fillId="3" borderId="4" xfId="0" applyFont="1" applyFill="1" applyBorder="1" applyAlignment="1">
      <alignment vertical="center"/>
    </xf>
    <xf numFmtId="0" fontId="2" fillId="3" borderId="25" xfId="0" applyFont="1" applyFill="1" applyBorder="1" applyAlignment="1">
      <alignment vertical="center"/>
    </xf>
    <xf numFmtId="3" fontId="8" fillId="0" borderId="1" xfId="0" applyNumberFormat="1" applyFont="1" applyBorder="1" applyAlignment="1">
      <alignment horizontal="center" vertical="center"/>
    </xf>
    <xf numFmtId="0" fontId="8" fillId="0" borderId="0" xfId="0" applyFont="1" applyFill="1" applyBorder="1" applyAlignment="1">
      <alignment horizontal="center" vertical="center"/>
    </xf>
    <xf numFmtId="0" fontId="8" fillId="0" borderId="0" xfId="0" applyFont="1" applyFill="1">
      <alignment vertical="center"/>
    </xf>
    <xf numFmtId="0" fontId="25" fillId="0" borderId="0" xfId="0" applyFont="1" applyFill="1" applyAlignment="1">
      <alignment horizontal="center" vertical="center"/>
    </xf>
    <xf numFmtId="0" fontId="25" fillId="0" borderId="0" xfId="0" applyFont="1" applyFill="1" applyBorder="1" applyAlignment="1">
      <alignment horizontal="left" vertical="center"/>
    </xf>
    <xf numFmtId="0" fontId="25" fillId="0" borderId="0" xfId="0" applyFont="1" applyFill="1" applyBorder="1" applyAlignment="1">
      <alignment horizontal="center" vertical="top"/>
    </xf>
    <xf numFmtId="0" fontId="25" fillId="0" borderId="0" xfId="0" applyFont="1" applyFill="1" applyBorder="1" applyAlignment="1">
      <alignment horizontal="left" vertical="top"/>
    </xf>
    <xf numFmtId="0" fontId="25" fillId="0" borderId="0" xfId="0" applyFont="1" applyAlignment="1">
      <alignment horizontal="center" vertical="center"/>
    </xf>
    <xf numFmtId="0" fontId="25" fillId="0" borderId="0" xfId="0" applyFont="1">
      <alignment vertical="center"/>
    </xf>
    <xf numFmtId="0" fontId="8" fillId="0" borderId="0" xfId="0" applyFont="1" applyAlignment="1">
      <alignment horizontal="center" vertical="center"/>
    </xf>
    <xf numFmtId="0" fontId="26" fillId="0" borderId="0" xfId="0" applyFont="1">
      <alignment vertical="center"/>
    </xf>
    <xf numFmtId="0" fontId="26" fillId="0" borderId="0" xfId="0" applyFont="1" applyAlignment="1">
      <alignment horizontal="left" vertical="center"/>
    </xf>
    <xf numFmtId="0" fontId="26" fillId="0" borderId="0" xfId="0" applyFont="1" applyBorder="1">
      <alignment vertical="center"/>
    </xf>
    <xf numFmtId="0" fontId="2" fillId="0" borderId="1" xfId="0" applyFont="1" applyBorder="1" applyAlignment="1">
      <alignment horizontal="center" vertical="center"/>
    </xf>
    <xf numFmtId="0" fontId="2" fillId="0" borderId="0" xfId="0" applyFont="1" applyAlignment="1">
      <alignment horizontal="center" vertical="center"/>
    </xf>
    <xf numFmtId="0" fontId="2" fillId="0" borderId="0" xfId="0" applyFont="1" applyAlignment="1">
      <alignment horizontal="center" vertical="center" shrinkToFit="1"/>
    </xf>
    <xf numFmtId="0" fontId="20" fillId="0" borderId="0" xfId="0" applyFont="1" applyAlignment="1">
      <alignment horizontal="left" vertical="center"/>
    </xf>
    <xf numFmtId="0" fontId="28" fillId="0" borderId="0" xfId="0" applyFont="1">
      <alignment vertical="center"/>
    </xf>
    <xf numFmtId="0" fontId="30" fillId="0" borderId="0" xfId="0" applyFont="1" applyAlignment="1">
      <alignment horizontal="justify" vertical="center"/>
    </xf>
    <xf numFmtId="0" fontId="29" fillId="0" borderId="0" xfId="0" applyFont="1">
      <alignment vertical="center"/>
    </xf>
    <xf numFmtId="0" fontId="29" fillId="0" borderId="0" xfId="0" applyFont="1" applyAlignment="1">
      <alignment horizontal="justify" vertical="center"/>
    </xf>
    <xf numFmtId="0" fontId="31" fillId="0" borderId="0" xfId="0" applyFont="1">
      <alignment vertical="center"/>
    </xf>
    <xf numFmtId="49" fontId="29" fillId="0" borderId="0" xfId="0" applyNumberFormat="1" applyFont="1">
      <alignment vertical="center"/>
    </xf>
    <xf numFmtId="49" fontId="31" fillId="0" borderId="0" xfId="0" applyNumberFormat="1" applyFont="1">
      <alignment vertical="center"/>
    </xf>
    <xf numFmtId="0" fontId="30" fillId="0" borderId="0" xfId="0" applyFont="1">
      <alignment vertical="center"/>
    </xf>
    <xf numFmtId="0" fontId="30" fillId="0" borderId="0" xfId="0" applyFont="1" applyAlignment="1">
      <alignment horizontal="left" vertical="center"/>
    </xf>
    <xf numFmtId="0" fontId="34" fillId="0" borderId="0" xfId="0" applyFont="1" applyAlignment="1">
      <alignment horizontal="left" vertical="center" indent="15"/>
    </xf>
    <xf numFmtId="0" fontId="30" fillId="0" borderId="0" xfId="0" applyFont="1" applyAlignment="1">
      <alignment horizontal="left" vertical="center" indent="1"/>
    </xf>
    <xf numFmtId="0" fontId="35" fillId="0" borderId="0" xfId="0" applyFont="1">
      <alignment vertical="center"/>
    </xf>
    <xf numFmtId="0" fontId="30" fillId="0" borderId="0" xfId="0" applyFont="1" applyAlignment="1">
      <alignment horizontal="center" vertical="center"/>
    </xf>
    <xf numFmtId="0" fontId="36" fillId="0" borderId="0" xfId="0" applyFont="1">
      <alignment vertical="center"/>
    </xf>
    <xf numFmtId="0" fontId="37" fillId="0" borderId="0" xfId="0" applyFont="1">
      <alignment vertical="center"/>
    </xf>
    <xf numFmtId="0" fontId="37" fillId="0" borderId="0" xfId="0" applyFont="1" applyAlignment="1">
      <alignment vertical="top"/>
    </xf>
    <xf numFmtId="0" fontId="37" fillId="0" borderId="0" xfId="0" applyFont="1" applyAlignment="1">
      <alignment horizontal="center" vertical="center"/>
    </xf>
    <xf numFmtId="0" fontId="37" fillId="0" borderId="0" xfId="0" applyFont="1" applyAlignment="1">
      <alignment horizontal="center" vertical="center" wrapText="1"/>
    </xf>
    <xf numFmtId="0" fontId="37" fillId="0" borderId="0" xfId="0" applyFont="1" applyAlignment="1">
      <alignment horizontal="left" vertical="center"/>
    </xf>
    <xf numFmtId="0" fontId="37" fillId="0" borderId="9" xfId="0" applyFont="1" applyBorder="1">
      <alignment vertical="center"/>
    </xf>
    <xf numFmtId="0" fontId="37" fillId="0" borderId="9" xfId="0" applyFont="1" applyBorder="1" applyAlignment="1">
      <alignment horizontal="center" vertical="center"/>
    </xf>
    <xf numFmtId="0" fontId="37" fillId="2" borderId="1" xfId="0" applyFont="1" applyFill="1" applyBorder="1">
      <alignment vertical="center"/>
    </xf>
    <xf numFmtId="0" fontId="37" fillId="0" borderId="0" xfId="1" applyFont="1">
      <alignment vertical="center"/>
    </xf>
    <xf numFmtId="0" fontId="37" fillId="0" borderId="1" xfId="1" applyFont="1" applyBorder="1">
      <alignment vertical="center"/>
    </xf>
    <xf numFmtId="0" fontId="37" fillId="0" borderId="1" xfId="1" applyFont="1" applyBorder="1" applyAlignment="1">
      <alignment horizontal="center" vertical="center"/>
    </xf>
    <xf numFmtId="0" fontId="37" fillId="3" borderId="1" xfId="1" applyFont="1" applyFill="1" applyBorder="1">
      <alignment vertical="center"/>
    </xf>
    <xf numFmtId="0" fontId="37" fillId="3" borderId="1" xfId="1" applyFont="1" applyFill="1" applyBorder="1" applyAlignment="1">
      <alignment horizontal="center" vertical="center"/>
    </xf>
    <xf numFmtId="0" fontId="42" fillId="0" borderId="0" xfId="1" applyFont="1">
      <alignment vertical="center"/>
    </xf>
    <xf numFmtId="0" fontId="29" fillId="0" borderId="1" xfId="0" applyFont="1" applyBorder="1" applyAlignment="1">
      <alignment horizontal="center" vertical="center" wrapText="1"/>
    </xf>
    <xf numFmtId="0" fontId="30" fillId="0" borderId="12" xfId="0" applyFont="1" applyBorder="1" applyAlignment="1">
      <alignment horizontal="center" vertical="center" wrapText="1"/>
    </xf>
    <xf numFmtId="0" fontId="44" fillId="0" borderId="8" xfId="0" applyFont="1" applyBorder="1" applyAlignment="1">
      <alignment horizontal="center" vertical="center" wrapText="1"/>
    </xf>
    <xf numFmtId="0" fontId="30" fillId="0" borderId="8" xfId="0" applyFont="1" applyBorder="1" applyAlignment="1">
      <alignment horizontal="center" vertical="center" wrapText="1"/>
    </xf>
    <xf numFmtId="0" fontId="30" fillId="0" borderId="6" xfId="0" applyFont="1" applyBorder="1" applyAlignment="1">
      <alignment horizontal="center" vertical="center" wrapText="1"/>
    </xf>
    <xf numFmtId="0" fontId="30" fillId="0" borderId="7" xfId="0" applyFont="1" applyBorder="1" applyAlignment="1">
      <alignment horizontal="center" vertical="center" wrapText="1"/>
    </xf>
    <xf numFmtId="0" fontId="2" fillId="0" borderId="1" xfId="0" applyFont="1" applyBorder="1">
      <alignment vertical="center"/>
    </xf>
    <xf numFmtId="38" fontId="2" fillId="0" borderId="0" xfId="3" applyFont="1">
      <alignment vertical="center"/>
    </xf>
    <xf numFmtId="38" fontId="2" fillId="0" borderId="0" xfId="3" applyFont="1" applyAlignment="1">
      <alignment vertical="center" shrinkToFit="1"/>
    </xf>
    <xf numFmtId="3" fontId="2" fillId="5" borderId="1" xfId="0" applyNumberFormat="1" applyFont="1" applyFill="1" applyBorder="1" applyAlignment="1">
      <alignment horizontal="center" vertical="center" shrinkToFit="1"/>
    </xf>
    <xf numFmtId="38" fontId="2" fillId="4" borderId="1" xfId="0" applyNumberFormat="1" applyFont="1" applyFill="1" applyBorder="1" applyAlignment="1">
      <alignment horizontal="center" vertical="center" shrinkToFit="1"/>
    </xf>
    <xf numFmtId="38" fontId="2" fillId="5" borderId="1" xfId="0" applyNumberFormat="1" applyFont="1" applyFill="1" applyBorder="1" applyAlignment="1">
      <alignment horizontal="center" vertical="center" shrinkToFit="1"/>
    </xf>
    <xf numFmtId="0" fontId="2" fillId="0" borderId="1" xfId="0" applyFont="1" applyBorder="1" applyAlignment="1">
      <alignment horizontal="center" vertical="center" shrinkToFit="1"/>
    </xf>
    <xf numFmtId="38" fontId="2" fillId="0" borderId="0" xfId="3" applyFont="1" applyAlignment="1">
      <alignment horizontal="center" vertical="center"/>
    </xf>
    <xf numFmtId="38" fontId="2" fillId="0" borderId="0" xfId="3" applyFont="1" applyFill="1" applyBorder="1" applyAlignment="1">
      <alignment horizontal="left" vertical="center"/>
    </xf>
    <xf numFmtId="38" fontId="2" fillId="0" borderId="0" xfId="3" applyFont="1" applyFill="1" applyBorder="1" applyAlignment="1">
      <alignment horizontal="right" vertical="center"/>
    </xf>
    <xf numFmtId="38" fontId="2" fillId="0" borderId="0" xfId="3" applyFont="1" applyFill="1" applyBorder="1" applyAlignment="1">
      <alignment vertical="center" shrinkToFit="1"/>
    </xf>
    <xf numFmtId="38" fontId="48" fillId="0" borderId="0" xfId="3" applyFont="1">
      <alignment vertical="center"/>
    </xf>
    <xf numFmtId="38" fontId="27" fillId="0" borderId="0" xfId="3" applyFont="1" applyAlignment="1">
      <alignment vertical="center" shrinkToFit="1"/>
    </xf>
    <xf numFmtId="0" fontId="19" fillId="0" borderId="0" xfId="0" applyFont="1">
      <alignment vertical="center"/>
    </xf>
    <xf numFmtId="38" fontId="2" fillId="0" borderId="4" xfId="3" applyFont="1" applyFill="1" applyBorder="1" applyAlignment="1">
      <alignment vertical="center"/>
    </xf>
    <xf numFmtId="38" fontId="48" fillId="5" borderId="3" xfId="3" applyFont="1" applyFill="1" applyBorder="1" applyAlignment="1">
      <alignment vertical="center"/>
    </xf>
    <xf numFmtId="38" fontId="2" fillId="6" borderId="4" xfId="3" applyFont="1" applyFill="1" applyBorder="1" applyAlignment="1">
      <alignment vertical="center" shrinkToFit="1"/>
    </xf>
    <xf numFmtId="13" fontId="2" fillId="5" borderId="3" xfId="3" applyNumberFormat="1" applyFont="1" applyFill="1" applyBorder="1" applyAlignment="1">
      <alignment horizontal="center" vertical="center" shrinkToFit="1"/>
    </xf>
    <xf numFmtId="38" fontId="2" fillId="0" borderId="2" xfId="3" applyFont="1" applyFill="1" applyBorder="1" applyAlignment="1">
      <alignment vertical="center" shrinkToFit="1"/>
    </xf>
    <xf numFmtId="0" fontId="49" fillId="0" borderId="0" xfId="0" applyFont="1">
      <alignment vertical="center"/>
    </xf>
    <xf numFmtId="13" fontId="21" fillId="5" borderId="0" xfId="0" applyNumberFormat="1" applyFont="1" applyFill="1" applyAlignment="1">
      <alignment horizontal="center" vertical="center"/>
    </xf>
    <xf numFmtId="0" fontId="49" fillId="0" borderId="11" xfId="0" applyFont="1" applyBorder="1" applyAlignment="1">
      <alignment vertical="center" shrinkToFit="1"/>
    </xf>
    <xf numFmtId="186" fontId="21" fillId="5" borderId="0" xfId="0" applyNumberFormat="1" applyFont="1" applyFill="1" applyAlignment="1">
      <alignment horizontal="center" vertical="center"/>
    </xf>
    <xf numFmtId="0" fontId="49" fillId="0" borderId="0" xfId="0" applyFont="1" applyAlignment="1">
      <alignment vertical="center" shrinkToFit="1"/>
    </xf>
    <xf numFmtId="38" fontId="2" fillId="6" borderId="12" xfId="3" applyFont="1" applyFill="1" applyBorder="1" applyAlignment="1">
      <alignment vertical="center"/>
    </xf>
    <xf numFmtId="38" fontId="2" fillId="5" borderId="11" xfId="3" applyFont="1" applyFill="1" applyBorder="1" applyAlignment="1">
      <alignment vertical="center"/>
    </xf>
    <xf numFmtId="38" fontId="2" fillId="6" borderId="12" xfId="3" applyFont="1" applyFill="1" applyBorder="1" applyAlignment="1">
      <alignment vertical="center" shrinkToFit="1"/>
    </xf>
    <xf numFmtId="38" fontId="2" fillId="6" borderId="11" xfId="3" applyFont="1" applyFill="1" applyBorder="1" applyAlignment="1">
      <alignment vertical="center" shrinkToFit="1"/>
    </xf>
    <xf numFmtId="38" fontId="2" fillId="6" borderId="10" xfId="3" applyFont="1" applyFill="1" applyBorder="1" applyAlignment="1">
      <alignment vertical="center" shrinkToFit="1"/>
    </xf>
    <xf numFmtId="38" fontId="2" fillId="0" borderId="10" xfId="3" applyFont="1" applyFill="1" applyBorder="1" applyAlignment="1">
      <alignment vertical="center" shrinkToFit="1"/>
    </xf>
    <xf numFmtId="38" fontId="2" fillId="6" borderId="3" xfId="3" applyFont="1" applyFill="1" applyBorder="1" applyAlignment="1">
      <alignment vertical="center" shrinkToFit="1"/>
    </xf>
    <xf numFmtId="13" fontId="2" fillId="5" borderId="3" xfId="3" applyNumberFormat="1" applyFont="1" applyFill="1" applyBorder="1" applyAlignment="1">
      <alignment vertical="center" shrinkToFit="1"/>
    </xf>
    <xf numFmtId="38" fontId="2" fillId="6" borderId="2" xfId="3" applyFont="1" applyFill="1" applyBorder="1" applyAlignment="1">
      <alignment horizontal="right" vertical="center" shrinkToFit="1"/>
    </xf>
    <xf numFmtId="38" fontId="2" fillId="0" borderId="0" xfId="0" applyNumberFormat="1" applyFont="1">
      <alignment vertical="center"/>
    </xf>
    <xf numFmtId="38" fontId="2" fillId="6" borderId="67" xfId="3" applyFont="1" applyFill="1" applyBorder="1" applyAlignment="1">
      <alignment vertical="center"/>
    </xf>
    <xf numFmtId="38" fontId="2" fillId="5" borderId="0" xfId="3" applyFont="1" applyFill="1" applyBorder="1" applyAlignment="1">
      <alignment vertical="center"/>
    </xf>
    <xf numFmtId="38" fontId="2" fillId="6" borderId="70" xfId="3" applyFont="1" applyFill="1" applyBorder="1" applyAlignment="1">
      <alignment vertical="center"/>
    </xf>
    <xf numFmtId="38" fontId="2" fillId="5" borderId="71" xfId="3" applyFont="1" applyFill="1" applyBorder="1" applyAlignment="1">
      <alignment vertical="center"/>
    </xf>
    <xf numFmtId="0" fontId="2" fillId="0" borderId="0" xfId="0" applyFont="1" applyAlignment="1"/>
    <xf numFmtId="1" fontId="2" fillId="0" borderId="0" xfId="4" applyNumberFormat="1" applyFont="1" applyFill="1" applyBorder="1" applyAlignment="1"/>
    <xf numFmtId="0" fontId="50" fillId="0" borderId="0" xfId="0" applyFont="1" applyAlignment="1">
      <alignment horizontal="left" vertical="center" wrapText="1"/>
    </xf>
    <xf numFmtId="38" fontId="50" fillId="0" borderId="0" xfId="3" applyFont="1" applyFill="1" applyBorder="1" applyAlignment="1">
      <alignment horizontal="right" vertical="center" wrapText="1"/>
    </xf>
    <xf numFmtId="3" fontId="50" fillId="0" borderId="0" xfId="0" applyNumberFormat="1" applyFont="1" applyAlignment="1">
      <alignment horizontal="center" vertical="center" wrapText="1"/>
    </xf>
    <xf numFmtId="3" fontId="50" fillId="0" borderId="0" xfId="0" applyNumberFormat="1" applyFont="1" applyAlignment="1">
      <alignment horizontal="right" vertical="center" wrapText="1"/>
    </xf>
    <xf numFmtId="187" fontId="50" fillId="0" borderId="0" xfId="0" applyNumberFormat="1" applyFont="1" applyAlignment="1">
      <alignment horizontal="right" vertical="center" wrapText="1"/>
    </xf>
    <xf numFmtId="0" fontId="50" fillId="6" borderId="4" xfId="0" applyFont="1" applyFill="1" applyBorder="1" applyAlignment="1">
      <alignment horizontal="left" vertical="center" wrapText="1"/>
    </xf>
    <xf numFmtId="186" fontId="50" fillId="5" borderId="2" xfId="3" applyNumberFormat="1" applyFont="1" applyFill="1" applyBorder="1" applyAlignment="1">
      <alignment horizontal="right" vertical="center" wrapText="1"/>
    </xf>
    <xf numFmtId="3" fontId="50" fillId="5" borderId="1" xfId="0" applyNumberFormat="1" applyFont="1" applyFill="1" applyBorder="1" applyAlignment="1">
      <alignment horizontal="center" vertical="center" wrapText="1"/>
    </xf>
    <xf numFmtId="3" fontId="50" fillId="7" borderId="1" xfId="0" applyNumberFormat="1" applyFont="1" applyFill="1" applyBorder="1" applyAlignment="1">
      <alignment horizontal="center" vertical="center" wrapText="1"/>
    </xf>
    <xf numFmtId="3" fontId="50" fillId="4" borderId="4" xfId="0" applyNumberFormat="1" applyFont="1" applyFill="1" applyBorder="1" applyAlignment="1">
      <alignment horizontal="right" vertical="center" wrapText="1"/>
    </xf>
    <xf numFmtId="3" fontId="50" fillId="4" borderId="19" xfId="0" applyNumberFormat="1" applyFont="1" applyFill="1" applyBorder="1" applyAlignment="1">
      <alignment horizontal="right" vertical="center" wrapText="1"/>
    </xf>
    <xf numFmtId="3" fontId="50" fillId="5" borderId="1" xfId="0" applyNumberFormat="1" applyFont="1" applyFill="1" applyBorder="1" applyAlignment="1">
      <alignment horizontal="right" vertical="center" wrapText="1"/>
    </xf>
    <xf numFmtId="188" fontId="50" fillId="4" borderId="1" xfId="0" applyNumberFormat="1" applyFont="1" applyFill="1" applyBorder="1" applyAlignment="1">
      <alignment horizontal="right" vertical="center" wrapText="1"/>
    </xf>
    <xf numFmtId="0" fontId="51" fillId="6" borderId="12" xfId="0" applyFont="1" applyFill="1" applyBorder="1" applyAlignment="1">
      <alignment horizontal="center" vertical="center" wrapText="1"/>
    </xf>
    <xf numFmtId="0" fontId="51" fillId="6" borderId="19" xfId="0" applyFont="1" applyFill="1" applyBorder="1" applyAlignment="1">
      <alignment horizontal="center" vertical="center" wrapText="1"/>
    </xf>
    <xf numFmtId="0" fontId="51" fillId="6" borderId="10" xfId="0" applyFont="1" applyFill="1" applyBorder="1" applyAlignment="1">
      <alignment horizontal="center" vertical="center" wrapText="1"/>
    </xf>
    <xf numFmtId="0" fontId="51" fillId="6" borderId="8" xfId="0" applyFont="1" applyFill="1" applyBorder="1" applyAlignment="1">
      <alignment horizontal="center" vertical="center" wrapText="1"/>
    </xf>
    <xf numFmtId="0" fontId="51" fillId="6" borderId="7" xfId="0" applyFont="1" applyFill="1" applyBorder="1" applyAlignment="1">
      <alignment horizontal="center" vertical="center" wrapText="1"/>
    </xf>
    <xf numFmtId="0" fontId="2" fillId="4" borderId="0" xfId="0" applyFont="1" applyFill="1">
      <alignment vertical="center"/>
    </xf>
    <xf numFmtId="0" fontId="2" fillId="7" borderId="0" xfId="0" applyFont="1" applyFill="1">
      <alignment vertical="center"/>
    </xf>
    <xf numFmtId="0" fontId="2" fillId="5" borderId="0" xfId="0" applyFont="1" applyFill="1">
      <alignment vertical="center"/>
    </xf>
    <xf numFmtId="0" fontId="2" fillId="4" borderId="1" xfId="0" applyFont="1" applyFill="1" applyBorder="1" applyAlignment="1">
      <alignment horizontal="center" vertical="center" shrinkToFit="1"/>
    </xf>
    <xf numFmtId="38" fontId="2" fillId="6" borderId="0" xfId="3" applyFont="1" applyFill="1" applyBorder="1" applyAlignment="1">
      <alignment horizontal="left" vertical="center"/>
    </xf>
    <xf numFmtId="38" fontId="2" fillId="6" borderId="0" xfId="3" applyFont="1" applyFill="1" applyBorder="1" applyAlignment="1">
      <alignment vertical="center" shrinkToFit="1"/>
    </xf>
    <xf numFmtId="38" fontId="2" fillId="6" borderId="14" xfId="3" applyFont="1" applyFill="1" applyBorder="1" applyAlignment="1">
      <alignment vertical="center"/>
    </xf>
    <xf numFmtId="38" fontId="2" fillId="6" borderId="6" xfId="3" applyFont="1" applyFill="1" applyBorder="1" applyAlignment="1">
      <alignment vertical="center"/>
    </xf>
    <xf numFmtId="38" fontId="2" fillId="5" borderId="9" xfId="3" applyFont="1" applyFill="1" applyBorder="1" applyAlignment="1">
      <alignment vertical="center"/>
    </xf>
    <xf numFmtId="187" fontId="50" fillId="4" borderId="1" xfId="0" applyNumberFormat="1" applyFont="1" applyFill="1" applyBorder="1" applyAlignment="1">
      <alignment horizontal="right" vertical="center" wrapText="1"/>
    </xf>
    <xf numFmtId="0" fontId="2" fillId="0" borderId="8" xfId="0" applyFont="1" applyBorder="1">
      <alignment vertical="center"/>
    </xf>
    <xf numFmtId="0" fontId="2" fillId="6" borderId="8" xfId="0" applyFont="1" applyFill="1" applyBorder="1">
      <alignment vertical="center"/>
    </xf>
    <xf numFmtId="0" fontId="2" fillId="0" borderId="7" xfId="0" applyFont="1" applyBorder="1">
      <alignment vertical="center"/>
    </xf>
    <xf numFmtId="0" fontId="2" fillId="0" borderId="0" xfId="0" applyFont="1" applyAlignment="1">
      <alignment horizontal="distributed" vertical="center"/>
    </xf>
    <xf numFmtId="0" fontId="54" fillId="0" borderId="0" xfId="0" applyFont="1" applyAlignment="1">
      <alignment horizontal="justify" vertical="center"/>
    </xf>
    <xf numFmtId="0" fontId="33" fillId="0" borderId="0" xfId="0" applyFont="1" applyAlignment="1">
      <alignment horizontal="justify" vertical="center"/>
    </xf>
    <xf numFmtId="0" fontId="55" fillId="0" borderId="0" xfId="0" applyFont="1" applyAlignment="1">
      <alignment horizontal="justify" vertical="center"/>
    </xf>
    <xf numFmtId="0" fontId="55" fillId="0" borderId="0" xfId="0" applyFont="1" applyAlignment="1">
      <alignment horizontal="left" vertical="center"/>
    </xf>
    <xf numFmtId="0" fontId="55" fillId="0" borderId="0" xfId="0" applyFont="1" applyAlignment="1">
      <alignment horizontal="center" vertical="center"/>
    </xf>
    <xf numFmtId="0" fontId="56" fillId="0" borderId="0" xfId="0" applyFont="1" applyAlignment="1">
      <alignment vertical="center" wrapText="1"/>
    </xf>
    <xf numFmtId="0" fontId="54" fillId="0" borderId="0" xfId="0" applyFont="1" applyAlignment="1">
      <alignment horizontal="center" vertical="center"/>
    </xf>
    <xf numFmtId="0" fontId="54" fillId="0" borderId="0" xfId="0" applyFont="1" applyAlignment="1">
      <alignment horizontal="left" vertical="center"/>
    </xf>
    <xf numFmtId="179" fontId="2" fillId="0" borderId="1" xfId="0" applyNumberFormat="1" applyFont="1" applyBorder="1">
      <alignment vertical="center"/>
    </xf>
    <xf numFmtId="0" fontId="2" fillId="0" borderId="1" xfId="0" applyFont="1" applyBorder="1" applyAlignment="1">
      <alignment vertical="center" shrinkToFit="1"/>
    </xf>
    <xf numFmtId="0" fontId="2" fillId="8" borderId="1" xfId="0" applyFont="1" applyFill="1" applyBorder="1" applyAlignment="1">
      <alignment horizontal="center" vertical="center"/>
    </xf>
    <xf numFmtId="0" fontId="2" fillId="0" borderId="0" xfId="0" applyFont="1" applyAlignment="1">
      <alignment horizontal="right" vertical="center"/>
    </xf>
    <xf numFmtId="0" fontId="21" fillId="0" borderId="0" xfId="0" applyFont="1" applyAlignment="1">
      <alignment horizontal="center" vertical="center"/>
    </xf>
    <xf numFmtId="178" fontId="14" fillId="0" borderId="0" xfId="0" applyNumberFormat="1" applyFont="1">
      <alignment vertical="center"/>
    </xf>
    <xf numFmtId="0" fontId="0" fillId="0" borderId="0" xfId="0" applyAlignment="1">
      <alignment horizontal="center" vertical="center"/>
    </xf>
    <xf numFmtId="186" fontId="0" fillId="0" borderId="1" xfId="3" applyNumberFormat="1" applyFont="1" applyBorder="1">
      <alignment vertical="center"/>
    </xf>
    <xf numFmtId="189" fontId="0" fillId="4" borderId="1" xfId="0" quotePrefix="1" applyNumberFormat="1" applyFill="1" applyBorder="1" applyAlignment="1">
      <alignment horizontal="center" vertical="center" wrapText="1"/>
    </xf>
    <xf numFmtId="0" fontId="11" fillId="0" borderId="0" xfId="0" applyFont="1" applyAlignment="1">
      <alignment horizontal="right" vertical="center"/>
    </xf>
    <xf numFmtId="0" fontId="0" fillId="4" borderId="1" xfId="0" applyFill="1" applyBorder="1">
      <alignment vertical="center"/>
    </xf>
    <xf numFmtId="0" fontId="0" fillId="4" borderId="1" xfId="0" applyFill="1" applyBorder="1" applyAlignment="1">
      <alignment horizontal="center" vertical="center"/>
    </xf>
    <xf numFmtId="189" fontId="0" fillId="0" borderId="0" xfId="0" quotePrefix="1" applyNumberFormat="1" applyAlignment="1">
      <alignment horizontal="center" vertical="center"/>
    </xf>
    <xf numFmtId="13" fontId="0" fillId="0" borderId="1" xfId="0" quotePrefix="1" applyNumberFormat="1" applyBorder="1" applyAlignment="1">
      <alignment horizontal="center" vertical="center"/>
    </xf>
    <xf numFmtId="0" fontId="11" fillId="0" borderId="2" xfId="0" applyFont="1" applyBorder="1" applyAlignment="1">
      <alignment horizontal="center" vertical="center"/>
    </xf>
    <xf numFmtId="3" fontId="58" fillId="0" borderId="2" xfId="0" applyNumberFormat="1" applyFont="1" applyBorder="1" applyAlignment="1">
      <alignment horizontal="center" vertical="center" wrapText="1"/>
    </xf>
    <xf numFmtId="0" fontId="11" fillId="0" borderId="0" xfId="0" applyFont="1" applyAlignment="1">
      <alignment horizontal="center" vertical="center"/>
    </xf>
    <xf numFmtId="189" fontId="0" fillId="0" borderId="0" xfId="0" applyNumberFormat="1" applyAlignment="1">
      <alignment horizontal="center" vertical="center"/>
    </xf>
    <xf numFmtId="13" fontId="0" fillId="0" borderId="1" xfId="0" applyNumberFormat="1" applyBorder="1" applyAlignment="1">
      <alignment horizontal="center" vertical="center"/>
    </xf>
    <xf numFmtId="0" fontId="18" fillId="0" borderId="0" xfId="0" applyFont="1" applyAlignment="1">
      <alignment vertical="center"/>
    </xf>
    <xf numFmtId="0" fontId="59" fillId="0" borderId="0" xfId="0" applyFont="1">
      <alignment vertical="center"/>
    </xf>
    <xf numFmtId="0" fontId="61" fillId="0" borderId="0" xfId="0" applyFont="1">
      <alignment vertical="center"/>
    </xf>
    <xf numFmtId="0" fontId="8" fillId="0" borderId="0" xfId="0" applyFont="1" applyAlignment="1">
      <alignment vertical="center" shrinkToFit="1"/>
    </xf>
    <xf numFmtId="0" fontId="61" fillId="0" borderId="0" xfId="0" applyFont="1" applyAlignment="1">
      <alignment horizontal="left" vertical="center"/>
    </xf>
    <xf numFmtId="0" fontId="62" fillId="0" borderId="0" xfId="5" applyFont="1">
      <alignment vertical="center"/>
    </xf>
    <xf numFmtId="0" fontId="0" fillId="0" borderId="0" xfId="0">
      <alignment vertical="center"/>
    </xf>
    <xf numFmtId="0" fontId="63" fillId="0" borderId="0" xfId="0" applyFont="1" applyAlignment="1">
      <alignment horizontal="left" vertical="center"/>
    </xf>
    <xf numFmtId="0" fontId="64" fillId="0" borderId="0" xfId="0" applyFont="1">
      <alignment vertical="center"/>
    </xf>
    <xf numFmtId="0" fontId="63" fillId="0" borderId="0" xfId="0" applyFont="1" applyAlignment="1">
      <alignment horizontal="left" vertical="center" indent="15"/>
    </xf>
    <xf numFmtId="0" fontId="63" fillId="0" borderId="0" xfId="0" applyFont="1" applyAlignment="1">
      <alignment horizontal="justify" vertical="center"/>
    </xf>
    <xf numFmtId="0" fontId="65" fillId="0" borderId="0" xfId="0" applyFont="1" applyAlignment="1">
      <alignment vertical="center" wrapText="1"/>
    </xf>
    <xf numFmtId="0" fontId="64" fillId="0" borderId="0" xfId="0" applyFont="1" applyAlignment="1">
      <alignment vertical="center"/>
    </xf>
    <xf numFmtId="0" fontId="66" fillId="0" borderId="0" xfId="0" applyFont="1">
      <alignment vertical="center"/>
    </xf>
    <xf numFmtId="0" fontId="63" fillId="0" borderId="0" xfId="0" applyFont="1" applyAlignment="1">
      <alignment horizontal="left" vertical="center" indent="1"/>
    </xf>
    <xf numFmtId="0" fontId="8" fillId="0" borderId="0" xfId="0" applyFont="1" applyAlignment="1">
      <alignment horizontal="left" vertical="center"/>
    </xf>
    <xf numFmtId="0" fontId="0" fillId="0" borderId="0" xfId="0">
      <alignment vertical="center"/>
    </xf>
    <xf numFmtId="0" fontId="67" fillId="0" borderId="0" xfId="0" applyFont="1">
      <alignment vertical="center"/>
    </xf>
    <xf numFmtId="0" fontId="68" fillId="0" borderId="0" xfId="0" applyFont="1">
      <alignment vertical="center"/>
    </xf>
    <xf numFmtId="0" fontId="67" fillId="0" borderId="21" xfId="0" applyFont="1" applyBorder="1" applyAlignment="1">
      <alignment horizontal="center" vertical="center" wrapText="1"/>
    </xf>
    <xf numFmtId="0" fontId="0" fillId="0" borderId="21" xfId="0" applyBorder="1" applyAlignment="1">
      <alignment horizontal="center" vertical="center"/>
    </xf>
    <xf numFmtId="0" fontId="31" fillId="0" borderId="21" xfId="0" applyFont="1" applyBorder="1" applyAlignment="1">
      <alignment horizontal="center" vertical="center" wrapText="1"/>
    </xf>
    <xf numFmtId="0" fontId="69" fillId="0" borderId="21" xfId="0" applyFont="1" applyBorder="1" applyAlignment="1">
      <alignment horizontal="center" vertical="center" wrapText="1"/>
    </xf>
    <xf numFmtId="0" fontId="31" fillId="0" borderId="21" xfId="0" applyFont="1" applyBorder="1" applyAlignment="1">
      <alignment horizontal="center" vertical="center"/>
    </xf>
    <xf numFmtId="0" fontId="0" fillId="0" borderId="73" xfId="0" applyBorder="1" applyAlignment="1">
      <alignment vertical="center" wrapText="1"/>
    </xf>
    <xf numFmtId="0" fontId="0" fillId="0" borderId="21" xfId="0" applyBorder="1" applyAlignment="1">
      <alignment horizontal="center" vertical="center" wrapText="1"/>
    </xf>
    <xf numFmtId="0" fontId="0" fillId="0" borderId="8" xfId="0" applyBorder="1">
      <alignment vertical="center"/>
    </xf>
    <xf numFmtId="0" fontId="70" fillId="0" borderId="1" xfId="0" applyFont="1" applyBorder="1" applyAlignment="1">
      <alignment horizontal="center" vertical="center"/>
    </xf>
    <xf numFmtId="0" fontId="0" fillId="0" borderId="1" xfId="0" applyBorder="1">
      <alignment vertical="center"/>
    </xf>
    <xf numFmtId="0" fontId="0" fillId="0" borderId="1" xfId="0" applyBorder="1" applyAlignment="1">
      <alignment horizontal="center" vertical="center"/>
    </xf>
    <xf numFmtId="0" fontId="0" fillId="0" borderId="8" xfId="0" applyBorder="1" applyAlignment="1">
      <alignment horizontal="center" vertical="center"/>
    </xf>
    <xf numFmtId="0" fontId="70" fillId="0" borderId="1" xfId="0" applyFont="1" applyBorder="1" applyAlignment="1">
      <alignment horizontal="center" vertical="center" wrapText="1"/>
    </xf>
    <xf numFmtId="0" fontId="70" fillId="0" borderId="8" xfId="0" applyFont="1" applyBorder="1" applyAlignment="1">
      <alignment horizontal="center" vertical="center"/>
    </xf>
    <xf numFmtId="0" fontId="73" fillId="0" borderId="78" xfId="0" applyFont="1" applyBorder="1">
      <alignment vertical="center"/>
    </xf>
    <xf numFmtId="0" fontId="2" fillId="0" borderId="4" xfId="0" applyFont="1" applyBorder="1" applyAlignment="1">
      <alignment vertical="center"/>
    </xf>
    <xf numFmtId="0" fontId="2" fillId="0" borderId="1" xfId="0" applyFont="1" applyBorder="1" applyAlignment="1">
      <alignment vertical="center"/>
    </xf>
    <xf numFmtId="0" fontId="0" fillId="0" borderId="0" xfId="0">
      <alignment vertical="center"/>
    </xf>
    <xf numFmtId="0" fontId="0" fillId="0" borderId="1" xfId="0" applyBorder="1" applyAlignment="1">
      <alignment horizontal="center" vertical="center"/>
    </xf>
    <xf numFmtId="0" fontId="62" fillId="0" borderId="0" xfId="5" applyFont="1" applyFill="1">
      <alignment vertical="center"/>
    </xf>
    <xf numFmtId="0" fontId="61" fillId="0" borderId="0" xfId="5" applyFont="1">
      <alignment vertical="center"/>
    </xf>
    <xf numFmtId="0" fontId="74" fillId="0" borderId="0" xfId="0" applyFont="1">
      <alignment vertical="center"/>
    </xf>
    <xf numFmtId="0" fontId="76" fillId="0" borderId="0" xfId="0" applyFont="1" applyAlignment="1">
      <alignment horizontal="justify" vertical="center"/>
    </xf>
    <xf numFmtId="0" fontId="76" fillId="0" borderId="0" xfId="0" applyFont="1">
      <alignment vertical="center"/>
    </xf>
    <xf numFmtId="0" fontId="76" fillId="0" borderId="1" xfId="0" applyFont="1" applyBorder="1" applyAlignment="1">
      <alignment horizontal="center" vertical="center"/>
    </xf>
    <xf numFmtId="0" fontId="76" fillId="0" borderId="5" xfId="0" applyFont="1" applyBorder="1" applyAlignment="1">
      <alignment horizontal="center" vertical="center"/>
    </xf>
    <xf numFmtId="0" fontId="76" fillId="0" borderId="78" xfId="0" applyFont="1" applyBorder="1">
      <alignment vertical="center"/>
    </xf>
    <xf numFmtId="0" fontId="76" fillId="0" borderId="78" xfId="0" applyFont="1" applyBorder="1" applyAlignment="1">
      <alignment horizontal="center" vertical="center"/>
    </xf>
    <xf numFmtId="0" fontId="76" fillId="0" borderId="8" xfId="0" applyFont="1" applyBorder="1" applyAlignment="1">
      <alignment horizontal="center" vertical="center"/>
    </xf>
    <xf numFmtId="0" fontId="76" fillId="0" borderId="0" xfId="0" applyFont="1" applyAlignment="1">
      <alignment horizontal="center" vertical="center"/>
    </xf>
    <xf numFmtId="0" fontId="76" fillId="0" borderId="0" xfId="0" applyFont="1" applyAlignment="1">
      <alignment horizontal="left" vertical="center"/>
    </xf>
    <xf numFmtId="0" fontId="61" fillId="0" borderId="0" xfId="0" applyFont="1" applyAlignment="1">
      <alignment horizontal="center" vertical="center"/>
    </xf>
    <xf numFmtId="0" fontId="76" fillId="0" borderId="0" xfId="0" applyFont="1" applyAlignment="1">
      <alignment horizontal="left" vertical="center" indent="15"/>
    </xf>
    <xf numFmtId="0" fontId="2" fillId="3" borderId="5" xfId="0" applyFont="1" applyFill="1" applyBorder="1" applyAlignment="1">
      <alignment horizontal="center" vertical="center" wrapText="1"/>
    </xf>
    <xf numFmtId="0" fontId="2" fillId="3" borderId="9"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10" xfId="0" applyFont="1" applyFill="1" applyBorder="1" applyAlignment="1">
      <alignment horizontal="center" vertical="center" wrapText="1"/>
    </xf>
    <xf numFmtId="0" fontId="2" fillId="3" borderId="11" xfId="0" applyFont="1" applyFill="1" applyBorder="1" applyAlignment="1">
      <alignment horizontal="center" vertical="center" wrapText="1"/>
    </xf>
    <xf numFmtId="0" fontId="2" fillId="3" borderId="12" xfId="0" applyFont="1" applyFill="1" applyBorder="1" applyAlignment="1">
      <alignment horizontal="center" vertical="center" wrapText="1"/>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2" fillId="0" borderId="29" xfId="0" applyFont="1" applyFill="1" applyBorder="1" applyAlignment="1">
      <alignment horizontal="center" vertical="center"/>
    </xf>
    <xf numFmtId="0" fontId="22" fillId="0" borderId="30" xfId="0" applyFont="1" applyFill="1" applyBorder="1" applyAlignment="1">
      <alignment horizontal="center" vertical="center"/>
    </xf>
    <xf numFmtId="0" fontId="2" fillId="3" borderId="26" xfId="0" applyFont="1" applyFill="1" applyBorder="1" applyAlignment="1">
      <alignment horizontal="center" vertical="center"/>
    </xf>
    <xf numFmtId="0" fontId="2" fillId="0" borderId="1" xfId="0" applyFont="1" applyBorder="1" applyAlignment="1">
      <alignment horizontal="center" vertical="center" wrapText="1"/>
    </xf>
    <xf numFmtId="0" fontId="2" fillId="3" borderId="1" xfId="0" applyFont="1" applyFill="1" applyBorder="1" applyAlignment="1">
      <alignment horizontal="center" vertical="center"/>
    </xf>
    <xf numFmtId="0" fontId="2" fillId="3" borderId="7"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3" borderId="2" xfId="0" applyFont="1" applyFill="1" applyBorder="1" applyAlignment="1">
      <alignment horizontal="center" vertical="center"/>
    </xf>
    <xf numFmtId="0" fontId="2" fillId="3" borderId="3" xfId="0" applyFont="1" applyFill="1" applyBorder="1" applyAlignment="1">
      <alignment horizontal="center" vertical="center"/>
    </xf>
    <xf numFmtId="0" fontId="2" fillId="3" borderId="4" xfId="0" applyFont="1" applyFill="1" applyBorder="1" applyAlignment="1">
      <alignment horizontal="center" vertical="center"/>
    </xf>
    <xf numFmtId="0" fontId="2" fillId="3" borderId="1" xfId="0" applyFont="1" applyFill="1" applyBorder="1" applyAlignment="1">
      <alignment horizontal="center" vertical="center" wrapText="1"/>
    </xf>
    <xf numFmtId="0" fontId="2" fillId="0" borderId="2" xfId="0" applyFont="1" applyBorder="1" applyAlignment="1">
      <alignment horizontal="center" vertical="center" shrinkToFit="1"/>
    </xf>
    <xf numFmtId="0" fontId="2" fillId="0" borderId="3" xfId="0" applyFont="1" applyBorder="1" applyAlignment="1">
      <alignment horizontal="center" vertical="center" shrinkToFit="1"/>
    </xf>
    <xf numFmtId="0" fontId="2" fillId="0" borderId="4" xfId="0" applyFont="1" applyBorder="1" applyAlignment="1">
      <alignment horizontal="center" vertical="center" shrinkToFi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2" borderId="2" xfId="0" applyFont="1" applyFill="1" applyBorder="1" applyAlignment="1">
      <alignment horizontal="center" vertical="center" shrinkToFit="1"/>
    </xf>
    <xf numFmtId="0" fontId="2" fillId="2" borderId="3" xfId="0" applyFont="1" applyFill="1" applyBorder="1" applyAlignment="1">
      <alignment horizontal="center" vertical="center" shrinkToFit="1"/>
    </xf>
    <xf numFmtId="0" fontId="2" fillId="2" borderId="4" xfId="0" applyFont="1" applyFill="1" applyBorder="1" applyAlignment="1">
      <alignment horizontal="center" vertical="center" shrinkToFit="1"/>
    </xf>
    <xf numFmtId="0" fontId="2" fillId="0" borderId="5" xfId="0" applyFont="1" applyBorder="1" applyAlignment="1">
      <alignment horizontal="center" vertical="center" wrapText="1"/>
    </xf>
    <xf numFmtId="0" fontId="2" fillId="0" borderId="9" xfId="0" applyFont="1" applyBorder="1" applyAlignment="1">
      <alignment horizontal="center" vertical="center" wrapText="1"/>
    </xf>
    <xf numFmtId="0" fontId="2" fillId="0" borderId="6"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5" xfId="0" applyFont="1" applyFill="1" applyBorder="1" applyAlignment="1">
      <alignment horizontal="center" vertical="center"/>
    </xf>
    <xf numFmtId="0" fontId="2" fillId="0" borderId="3" xfId="0" applyFont="1" applyFill="1" applyBorder="1" applyAlignment="1">
      <alignment horizontal="center" vertical="center"/>
    </xf>
    <xf numFmtId="179" fontId="2" fillId="2" borderId="2" xfId="0" applyNumberFormat="1" applyFont="1" applyFill="1" applyBorder="1" applyAlignment="1">
      <alignment horizontal="center" vertical="center"/>
    </xf>
    <xf numFmtId="179" fontId="2" fillId="2" borderId="3" xfId="0" applyNumberFormat="1" applyFont="1" applyFill="1" applyBorder="1" applyAlignment="1">
      <alignment horizontal="center" vertical="center"/>
    </xf>
    <xf numFmtId="179" fontId="2" fillId="2" borderId="22" xfId="0" applyNumberFormat="1" applyFont="1" applyFill="1" applyBorder="1" applyAlignment="1">
      <alignment horizontal="center" vertical="center"/>
    </xf>
    <xf numFmtId="179" fontId="2" fillId="2" borderId="23" xfId="0" applyNumberFormat="1" applyFont="1" applyFill="1" applyBorder="1" applyAlignment="1">
      <alignment horizontal="center" vertical="center"/>
    </xf>
    <xf numFmtId="0" fontId="2" fillId="2" borderId="2" xfId="0" applyFont="1" applyFill="1" applyBorder="1" applyAlignment="1">
      <alignment horizontal="center" vertical="center"/>
    </xf>
    <xf numFmtId="0" fontId="2" fillId="0" borderId="1" xfId="0" applyFont="1" applyFill="1" applyBorder="1" applyAlignment="1">
      <alignment horizontal="center" vertical="center"/>
    </xf>
    <xf numFmtId="178" fontId="2" fillId="2" borderId="1" xfId="0" applyNumberFormat="1" applyFont="1" applyFill="1" applyBorder="1" applyAlignment="1">
      <alignment horizontal="right" vertical="center" shrinkToFit="1"/>
    </xf>
    <xf numFmtId="178" fontId="2" fillId="2" borderId="4" xfId="0" applyNumberFormat="1" applyFont="1" applyFill="1" applyBorder="1" applyAlignment="1">
      <alignment horizontal="right" vertical="center" shrinkToFit="1"/>
    </xf>
    <xf numFmtId="178" fontId="2" fillId="0" borderId="1" xfId="0" applyNumberFormat="1" applyFont="1" applyBorder="1" applyAlignment="1">
      <alignment horizontal="right" vertical="center" shrinkToFit="1"/>
    </xf>
    <xf numFmtId="0" fontId="2" fillId="0" borderId="7" xfId="0" applyFont="1" applyFill="1" applyBorder="1" applyAlignment="1">
      <alignment horizontal="center" vertical="center"/>
    </xf>
    <xf numFmtId="0" fontId="2" fillId="0" borderId="16" xfId="0" applyFont="1" applyFill="1" applyBorder="1" applyAlignment="1">
      <alignment horizontal="center" vertical="center"/>
    </xf>
    <xf numFmtId="0" fontId="2" fillId="0" borderId="7" xfId="0" applyFont="1" applyBorder="1" applyAlignment="1">
      <alignment horizontal="center" vertical="center"/>
    </xf>
    <xf numFmtId="178" fontId="2" fillId="2" borderId="19" xfId="0" applyNumberFormat="1" applyFont="1" applyFill="1" applyBorder="1" applyAlignment="1">
      <alignment horizontal="right" vertical="center" shrinkToFit="1"/>
    </xf>
    <xf numFmtId="0" fontId="2" fillId="0" borderId="5" xfId="0" applyFont="1" applyBorder="1" applyAlignment="1">
      <alignment horizontal="center" vertical="center" shrinkToFit="1"/>
    </xf>
    <xf numFmtId="0" fontId="2" fillId="0" borderId="9" xfId="0" applyFont="1" applyBorder="1" applyAlignment="1">
      <alignment horizontal="center" vertical="center" shrinkToFit="1"/>
    </xf>
    <xf numFmtId="0" fontId="2" fillId="0" borderId="6" xfId="0" applyFont="1" applyBorder="1" applyAlignment="1">
      <alignment horizontal="center" vertical="center" shrinkToFit="1"/>
    </xf>
    <xf numFmtId="0" fontId="2" fillId="0" borderId="10" xfId="0" applyFont="1" applyBorder="1" applyAlignment="1">
      <alignment horizontal="center" vertical="center" shrinkToFit="1"/>
    </xf>
    <xf numFmtId="0" fontId="2" fillId="0" borderId="11" xfId="0" applyFont="1" applyBorder="1" applyAlignment="1">
      <alignment horizontal="center" vertical="center" shrinkToFit="1"/>
    </xf>
    <xf numFmtId="0" fontId="2" fillId="0" borderId="12" xfId="0" applyFont="1" applyBorder="1" applyAlignment="1">
      <alignment horizontal="center" vertical="center" shrinkToFit="1"/>
    </xf>
    <xf numFmtId="0" fontId="2" fillId="0" borderId="5" xfId="0" applyFont="1" applyBorder="1" applyAlignment="1">
      <alignment horizontal="center" vertical="center"/>
    </xf>
    <xf numFmtId="0" fontId="2" fillId="0" borderId="9" xfId="0" applyFont="1" applyBorder="1" applyAlignment="1">
      <alignment horizontal="center" vertical="center"/>
    </xf>
    <xf numFmtId="0" fontId="2" fillId="0" borderId="6"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1" xfId="0" applyFont="1" applyBorder="1" applyAlignment="1">
      <alignment horizontal="center" vertical="center"/>
    </xf>
    <xf numFmtId="178" fontId="2" fillId="0" borderId="2" xfId="0" applyNumberFormat="1" applyFont="1" applyFill="1" applyBorder="1" applyAlignment="1">
      <alignment horizontal="right" vertical="center" shrinkToFit="1"/>
    </xf>
    <xf numFmtId="178" fontId="2" fillId="0" borderId="3" xfId="0" applyNumberFormat="1" applyFont="1" applyFill="1" applyBorder="1" applyAlignment="1">
      <alignment horizontal="right" vertical="center" shrinkToFit="1"/>
    </xf>
    <xf numFmtId="178" fontId="2" fillId="0" borderId="4" xfId="0" applyNumberFormat="1" applyFont="1" applyFill="1" applyBorder="1" applyAlignment="1">
      <alignment horizontal="right" vertical="center" shrinkToFi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2" xfId="0" applyFont="1" applyBorder="1" applyAlignment="1">
      <alignment horizontal="center" vertical="center" wrapText="1"/>
    </xf>
    <xf numFmtId="0" fontId="2" fillId="0" borderId="10" xfId="0" applyFont="1" applyFill="1" applyBorder="1" applyAlignment="1">
      <alignment horizontal="center" vertical="center"/>
    </xf>
    <xf numFmtId="0" fontId="2" fillId="0" borderId="11" xfId="0" applyFont="1" applyFill="1" applyBorder="1" applyAlignment="1">
      <alignment horizontal="center" vertical="center"/>
    </xf>
    <xf numFmtId="0" fontId="2" fillId="0" borderId="12" xfId="0" applyFont="1" applyFill="1" applyBorder="1" applyAlignment="1">
      <alignment horizontal="center" vertical="center"/>
    </xf>
    <xf numFmtId="182" fontId="2" fillId="2" borderId="1" xfId="0" applyNumberFormat="1" applyFont="1" applyFill="1" applyBorder="1" applyAlignment="1">
      <alignment horizontal="right" vertical="center"/>
    </xf>
    <xf numFmtId="12" fontId="2" fillId="3" borderId="5" xfId="0" applyNumberFormat="1" applyFont="1" applyFill="1" applyBorder="1" applyAlignment="1">
      <alignment horizontal="center" vertical="center" shrinkToFit="1"/>
    </xf>
    <xf numFmtId="12" fontId="2" fillId="3" borderId="9" xfId="0" applyNumberFormat="1" applyFont="1" applyFill="1" applyBorder="1" applyAlignment="1">
      <alignment horizontal="center" vertical="center" shrinkToFit="1"/>
    </xf>
    <xf numFmtId="0" fontId="2" fillId="0" borderId="2" xfId="0" applyFont="1" applyFill="1" applyBorder="1" applyAlignment="1">
      <alignment horizontal="center" vertical="center"/>
    </xf>
    <xf numFmtId="0" fontId="2" fillId="0" borderId="4" xfId="0" applyFont="1" applyFill="1" applyBorder="1" applyAlignment="1">
      <alignment horizontal="center" vertical="center"/>
    </xf>
    <xf numFmtId="178" fontId="2" fillId="0" borderId="10" xfId="0" applyNumberFormat="1" applyFont="1" applyFill="1" applyBorder="1" applyAlignment="1">
      <alignment horizontal="right" vertical="center"/>
    </xf>
    <xf numFmtId="178" fontId="2" fillId="0" borderId="11" xfId="0" applyNumberFormat="1" applyFont="1" applyFill="1" applyBorder="1" applyAlignment="1">
      <alignment horizontal="right" vertical="center"/>
    </xf>
    <xf numFmtId="178" fontId="2" fillId="0" borderId="8" xfId="0" applyNumberFormat="1" applyFont="1" applyFill="1" applyBorder="1" applyAlignment="1">
      <alignment horizontal="right" vertical="center"/>
    </xf>
    <xf numFmtId="178" fontId="2" fillId="2" borderId="2" xfId="0" applyNumberFormat="1" applyFont="1" applyFill="1" applyBorder="1" applyAlignment="1">
      <alignment horizontal="right" vertical="center" shrinkToFit="1"/>
    </xf>
    <xf numFmtId="178" fontId="2" fillId="2" borderId="3" xfId="0" applyNumberFormat="1" applyFont="1" applyFill="1" applyBorder="1" applyAlignment="1">
      <alignment horizontal="right" vertical="center" shrinkToFit="1"/>
    </xf>
    <xf numFmtId="178" fontId="2" fillId="0" borderId="21" xfId="0" applyNumberFormat="1" applyFont="1" applyBorder="1" applyAlignment="1">
      <alignment horizontal="right" vertical="center" shrinkToFit="1"/>
    </xf>
    <xf numFmtId="178" fontId="2" fillId="0" borderId="8" xfId="0" applyNumberFormat="1" applyFont="1" applyBorder="1" applyAlignment="1">
      <alignment horizontal="right" vertical="center"/>
    </xf>
    <xf numFmtId="0" fontId="2" fillId="0" borderId="8" xfId="0" applyFont="1" applyBorder="1" applyAlignment="1">
      <alignment horizontal="right" vertical="center"/>
    </xf>
    <xf numFmtId="0" fontId="2" fillId="0" borderId="17" xfId="0" applyFont="1" applyBorder="1" applyAlignment="1">
      <alignment horizontal="right" vertical="center"/>
    </xf>
    <xf numFmtId="178" fontId="2" fillId="0" borderId="18" xfId="0" applyNumberFormat="1" applyFont="1" applyBorder="1" applyAlignment="1">
      <alignment horizontal="right" vertical="center"/>
    </xf>
    <xf numFmtId="178" fontId="2" fillId="0" borderId="8" xfId="0" applyNumberFormat="1" applyFont="1" applyBorder="1" applyAlignment="1">
      <alignment horizontal="right" vertical="center" shrinkToFit="1"/>
    </xf>
    <xf numFmtId="0" fontId="2" fillId="0" borderId="8" xfId="0" applyFont="1" applyBorder="1" applyAlignment="1">
      <alignment horizontal="right" vertical="center" shrinkToFit="1"/>
    </xf>
    <xf numFmtId="0" fontId="2" fillId="2" borderId="21" xfId="0" applyFont="1" applyFill="1" applyBorder="1" applyAlignment="1">
      <alignment horizontal="center" vertical="center"/>
    </xf>
    <xf numFmtId="182" fontId="2" fillId="2" borderId="21" xfId="0" applyNumberFormat="1" applyFont="1" applyFill="1" applyBorder="1" applyAlignment="1">
      <alignment horizontal="right" vertical="center"/>
    </xf>
    <xf numFmtId="12" fontId="2" fillId="3" borderId="22" xfId="0" applyNumberFormat="1" applyFont="1" applyFill="1" applyBorder="1" applyAlignment="1">
      <alignment horizontal="center" vertical="center" shrinkToFit="1"/>
    </xf>
    <xf numFmtId="12" fontId="2" fillId="3" borderId="23" xfId="0" applyNumberFormat="1" applyFont="1" applyFill="1" applyBorder="1" applyAlignment="1">
      <alignment horizontal="center" vertical="center" shrinkToFit="1"/>
    </xf>
    <xf numFmtId="0" fontId="2" fillId="2" borderId="1" xfId="0" applyFont="1" applyFill="1" applyBorder="1" applyAlignment="1">
      <alignment horizontal="center" vertical="center"/>
    </xf>
    <xf numFmtId="0" fontId="18" fillId="0" borderId="0" xfId="0" applyFont="1" applyAlignment="1">
      <alignment horizontal="center" vertical="center"/>
    </xf>
    <xf numFmtId="0" fontId="2" fillId="2" borderId="22" xfId="0" applyFont="1" applyFill="1" applyBorder="1" applyAlignment="1">
      <alignment horizontal="center" vertical="center"/>
    </xf>
    <xf numFmtId="0" fontId="2" fillId="2" borderId="23" xfId="0" applyFont="1" applyFill="1" applyBorder="1" applyAlignment="1">
      <alignment horizontal="center" vertical="center"/>
    </xf>
    <xf numFmtId="0" fontId="2" fillId="2" borderId="25" xfId="0" applyFont="1" applyFill="1" applyBorder="1" applyAlignment="1">
      <alignment horizontal="center" vertical="center"/>
    </xf>
    <xf numFmtId="0" fontId="8" fillId="0" borderId="32" xfId="0" applyFont="1" applyFill="1" applyBorder="1" applyAlignment="1">
      <alignment horizontal="center" vertical="center"/>
    </xf>
    <xf numFmtId="0" fontId="8" fillId="0" borderId="33" xfId="0" applyFont="1" applyFill="1" applyBorder="1" applyAlignment="1">
      <alignment horizontal="center" vertical="center"/>
    </xf>
    <xf numFmtId="178" fontId="2" fillId="2" borderId="25" xfId="0" applyNumberFormat="1" applyFont="1" applyFill="1" applyBorder="1" applyAlignment="1">
      <alignment horizontal="right" vertical="center" shrinkToFit="1"/>
    </xf>
    <xf numFmtId="178" fontId="2" fillId="2" borderId="21" xfId="0" applyNumberFormat="1" applyFont="1" applyFill="1" applyBorder="1" applyAlignment="1">
      <alignment horizontal="right" vertical="center" shrinkToFit="1"/>
    </xf>
    <xf numFmtId="178" fontId="2" fillId="2" borderId="24" xfId="0" applyNumberFormat="1" applyFont="1" applyFill="1" applyBorder="1" applyAlignment="1">
      <alignment horizontal="right" vertical="center" shrinkToFit="1"/>
    </xf>
    <xf numFmtId="0" fontId="8" fillId="0" borderId="34" xfId="0" applyFont="1" applyFill="1" applyBorder="1" applyAlignment="1">
      <alignment horizontal="center" vertical="center"/>
    </xf>
    <xf numFmtId="0" fontId="2" fillId="3" borderId="5" xfId="0" applyFont="1" applyFill="1" applyBorder="1" applyAlignment="1">
      <alignment horizontal="center" vertical="center"/>
    </xf>
    <xf numFmtId="0" fontId="2" fillId="3" borderId="9" xfId="0" applyFont="1" applyFill="1" applyBorder="1" applyAlignment="1">
      <alignment horizontal="center" vertical="center"/>
    </xf>
    <xf numFmtId="0" fontId="2" fillId="3" borderId="6" xfId="0" applyFont="1" applyFill="1" applyBorder="1" applyAlignment="1">
      <alignment horizontal="center" vertical="center"/>
    </xf>
    <xf numFmtId="0" fontId="2" fillId="3" borderId="10" xfId="0" applyFont="1" applyFill="1" applyBorder="1" applyAlignment="1">
      <alignment horizontal="center" vertical="center"/>
    </xf>
    <xf numFmtId="0" fontId="2" fillId="3" borderId="11" xfId="0" applyFont="1" applyFill="1" applyBorder="1" applyAlignment="1">
      <alignment horizontal="center" vertical="center"/>
    </xf>
    <xf numFmtId="0" fontId="2" fillId="3" borderId="12" xfId="0" applyFont="1" applyFill="1" applyBorder="1" applyAlignment="1">
      <alignment horizontal="center" vertical="center"/>
    </xf>
    <xf numFmtId="0" fontId="2" fillId="3" borderId="2" xfId="0" applyFont="1" applyFill="1" applyBorder="1" applyAlignment="1">
      <alignment horizontal="left" vertical="center" wrapText="1"/>
    </xf>
    <xf numFmtId="0" fontId="2" fillId="3" borderId="3" xfId="0" applyFont="1" applyFill="1" applyBorder="1" applyAlignment="1">
      <alignment horizontal="left" vertical="center" wrapText="1"/>
    </xf>
    <xf numFmtId="0" fontId="2" fillId="3" borderId="4"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1" xfId="0" applyFont="1" applyFill="1" applyBorder="1" applyAlignment="1">
      <alignment horizontal="left" vertical="center"/>
    </xf>
    <xf numFmtId="0" fontId="2" fillId="2" borderId="5" xfId="0" applyFont="1" applyFill="1" applyBorder="1" applyAlignment="1">
      <alignment horizontal="left" vertical="center"/>
    </xf>
    <xf numFmtId="0" fontId="2" fillId="2" borderId="9" xfId="0" applyFont="1" applyFill="1" applyBorder="1" applyAlignment="1">
      <alignment horizontal="left" vertical="center"/>
    </xf>
    <xf numFmtId="0" fontId="2" fillId="2" borderId="6" xfId="0" applyFont="1" applyFill="1" applyBorder="1" applyAlignment="1">
      <alignment horizontal="left" vertical="center"/>
    </xf>
    <xf numFmtId="0" fontId="2" fillId="2" borderId="13" xfId="0" applyFont="1" applyFill="1" applyBorder="1" applyAlignment="1">
      <alignment horizontal="left" vertical="center"/>
    </xf>
    <xf numFmtId="0" fontId="2" fillId="2" borderId="0" xfId="0" applyFont="1" applyFill="1" applyBorder="1" applyAlignment="1">
      <alignment horizontal="left" vertical="center"/>
    </xf>
    <xf numFmtId="0" fontId="2" fillId="2" borderId="14" xfId="0" applyFont="1" applyFill="1" applyBorder="1" applyAlignment="1">
      <alignment horizontal="left" vertical="center"/>
    </xf>
    <xf numFmtId="0" fontId="2" fillId="2" borderId="10" xfId="0" applyFont="1" applyFill="1" applyBorder="1" applyAlignment="1">
      <alignment horizontal="left" vertical="center"/>
    </xf>
    <xf numFmtId="0" fontId="2" fillId="2" borderId="11" xfId="0" applyFont="1" applyFill="1" applyBorder="1" applyAlignment="1">
      <alignment horizontal="left" vertical="center"/>
    </xf>
    <xf numFmtId="0" fontId="2" fillId="2" borderId="12" xfId="0" applyFont="1" applyFill="1" applyBorder="1" applyAlignment="1">
      <alignment horizontal="left" vertical="center"/>
    </xf>
    <xf numFmtId="0" fontId="19" fillId="0" borderId="0" xfId="0" applyFont="1" applyAlignment="1">
      <alignment horizontal="center" vertical="center"/>
    </xf>
    <xf numFmtId="57" fontId="2" fillId="2" borderId="1" xfId="0" applyNumberFormat="1" applyFont="1" applyFill="1" applyBorder="1" applyAlignment="1">
      <alignment horizontal="center" vertical="center"/>
    </xf>
    <xf numFmtId="0" fontId="2" fillId="3" borderId="2" xfId="0" applyFont="1" applyFill="1" applyBorder="1" applyAlignment="1">
      <alignment horizontal="center" vertical="center" shrinkToFit="1"/>
    </xf>
    <xf numFmtId="0" fontId="2" fillId="3" borderId="3" xfId="0" applyFont="1" applyFill="1" applyBorder="1" applyAlignment="1">
      <alignment horizontal="center" vertical="center" shrinkToFit="1"/>
    </xf>
    <xf numFmtId="0" fontId="2" fillId="3" borderId="4" xfId="0" applyFont="1" applyFill="1" applyBorder="1" applyAlignment="1">
      <alignment horizontal="center" vertical="center" shrinkToFit="1"/>
    </xf>
    <xf numFmtId="0" fontId="2" fillId="3" borderId="20" xfId="0" applyFont="1" applyFill="1" applyBorder="1" applyAlignment="1">
      <alignment horizontal="center" vertical="center"/>
    </xf>
    <xf numFmtId="0" fontId="2" fillId="0" borderId="6" xfId="0" applyFont="1" applyFill="1" applyBorder="1" applyAlignment="1">
      <alignment horizontal="center" vertical="center"/>
    </xf>
    <xf numFmtId="0" fontId="8" fillId="0" borderId="5" xfId="0" applyFont="1" applyBorder="1" applyAlignment="1">
      <alignment horizontal="center" vertical="center" wrapText="1"/>
    </xf>
    <xf numFmtId="0" fontId="8" fillId="0" borderId="9"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5"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10" xfId="0" applyFont="1" applyFill="1" applyBorder="1" applyAlignment="1">
      <alignment horizontal="center" vertical="center" wrapText="1"/>
    </xf>
    <xf numFmtId="0" fontId="8" fillId="0" borderId="12" xfId="0" applyFont="1" applyFill="1" applyBorder="1" applyAlignment="1">
      <alignment horizontal="center" vertical="center" wrapText="1"/>
    </xf>
    <xf numFmtId="0" fontId="8" fillId="3" borderId="2" xfId="0" applyFont="1" applyFill="1" applyBorder="1" applyAlignment="1">
      <alignment horizontal="center" vertical="center"/>
    </xf>
    <xf numFmtId="0" fontId="8" fillId="3" borderId="4" xfId="0" applyFont="1" applyFill="1" applyBorder="1" applyAlignment="1">
      <alignment horizontal="center" vertical="center"/>
    </xf>
    <xf numFmtId="0" fontId="8" fillId="0" borderId="9" xfId="0" applyFont="1" applyFill="1" applyBorder="1" applyAlignment="1">
      <alignment horizontal="center" vertical="center" wrapText="1"/>
    </xf>
    <xf numFmtId="0" fontId="8" fillId="0" borderId="11" xfId="0" applyFont="1" applyFill="1" applyBorder="1" applyAlignment="1">
      <alignment horizontal="center" vertical="center" wrapText="1"/>
    </xf>
    <xf numFmtId="0" fontId="20" fillId="0" borderId="31" xfId="0" applyFont="1" applyFill="1" applyBorder="1" applyAlignment="1">
      <alignment horizontal="center" vertical="center" shrinkToFit="1"/>
    </xf>
    <xf numFmtId="0" fontId="20" fillId="0" borderId="27" xfId="0" applyFont="1" applyFill="1" applyBorder="1" applyAlignment="1">
      <alignment horizontal="center" vertical="center" shrinkToFit="1"/>
    </xf>
    <xf numFmtId="0" fontId="20" fillId="0" borderId="28" xfId="0" applyFont="1" applyFill="1" applyBorder="1" applyAlignment="1">
      <alignment horizontal="center" vertical="center" shrinkToFit="1"/>
    </xf>
    <xf numFmtId="0" fontId="20" fillId="0" borderId="31" xfId="0" applyFont="1" applyFill="1" applyBorder="1" applyAlignment="1">
      <alignment horizontal="center" vertical="center"/>
    </xf>
    <xf numFmtId="179" fontId="2" fillId="2" borderId="5" xfId="0" applyNumberFormat="1" applyFont="1" applyFill="1" applyBorder="1" applyAlignment="1">
      <alignment horizontal="center" vertical="center"/>
    </xf>
    <xf numFmtId="179" fontId="2" fillId="2" borderId="9" xfId="0" applyNumberFormat="1" applyFont="1" applyFill="1" applyBorder="1" applyAlignment="1">
      <alignment horizontal="center" vertical="center"/>
    </xf>
    <xf numFmtId="179" fontId="2" fillId="2" borderId="10" xfId="0" applyNumberFormat="1" applyFont="1" applyFill="1" applyBorder="1" applyAlignment="1">
      <alignment horizontal="center" vertical="center"/>
    </xf>
    <xf numFmtId="179" fontId="2" fillId="2" borderId="11" xfId="0" applyNumberFormat="1" applyFont="1" applyFill="1" applyBorder="1" applyAlignment="1">
      <alignment horizontal="center" vertical="center"/>
    </xf>
    <xf numFmtId="0" fontId="2" fillId="0" borderId="9" xfId="0" applyFont="1" applyFill="1" applyBorder="1" applyAlignment="1">
      <alignment horizontal="center" vertical="center"/>
    </xf>
    <xf numFmtId="0" fontId="20" fillId="0" borderId="27" xfId="0" applyFont="1" applyFill="1" applyBorder="1" applyAlignment="1">
      <alignment horizontal="center" vertical="center"/>
    </xf>
    <xf numFmtId="0" fontId="20" fillId="0" borderId="28" xfId="0" applyFont="1" applyFill="1" applyBorder="1" applyAlignment="1">
      <alignment horizontal="center" vertical="center"/>
    </xf>
    <xf numFmtId="178" fontId="2" fillId="0" borderId="12" xfId="0" applyNumberFormat="1" applyFont="1" applyFill="1" applyBorder="1" applyAlignment="1">
      <alignment horizontal="right" vertical="center"/>
    </xf>
    <xf numFmtId="0" fontId="2" fillId="3" borderId="22" xfId="0" applyFont="1" applyFill="1" applyBorder="1" applyAlignment="1">
      <alignment horizontal="center" vertical="center"/>
    </xf>
    <xf numFmtId="0" fontId="2" fillId="3" borderId="23" xfId="0" applyFont="1" applyFill="1" applyBorder="1" applyAlignment="1">
      <alignment horizontal="center" vertical="center"/>
    </xf>
    <xf numFmtId="0" fontId="2" fillId="3" borderId="25" xfId="0" applyFont="1" applyFill="1" applyBorder="1" applyAlignment="1">
      <alignment horizontal="center" vertical="center"/>
    </xf>
    <xf numFmtId="0" fontId="8" fillId="3" borderId="22" xfId="0" applyFont="1" applyFill="1" applyBorder="1" applyAlignment="1">
      <alignment horizontal="center" vertical="center"/>
    </xf>
    <xf numFmtId="0" fontId="8" fillId="3" borderId="25" xfId="0" applyFont="1" applyFill="1" applyBorder="1" applyAlignment="1">
      <alignment horizontal="center" vertical="center"/>
    </xf>
    <xf numFmtId="178" fontId="2" fillId="0" borderId="22" xfId="0" applyNumberFormat="1" applyFont="1" applyFill="1" applyBorder="1" applyAlignment="1">
      <alignment horizontal="right" vertical="center" shrinkToFit="1"/>
    </xf>
    <xf numFmtId="178" fontId="2" fillId="0" borderId="23" xfId="0" applyNumberFormat="1" applyFont="1" applyFill="1" applyBorder="1" applyAlignment="1">
      <alignment horizontal="right" vertical="center" shrinkToFit="1"/>
    </xf>
    <xf numFmtId="178" fontId="2" fillId="0" borderId="25" xfId="0" applyNumberFormat="1" applyFont="1" applyFill="1" applyBorder="1" applyAlignment="1">
      <alignment horizontal="right" vertical="center" shrinkToFit="1"/>
    </xf>
    <xf numFmtId="0" fontId="27" fillId="0" borderId="0" xfId="0" applyFont="1" applyAlignment="1">
      <alignment horizontal="left" vertical="center"/>
    </xf>
    <xf numFmtId="179" fontId="2" fillId="0" borderId="1" xfId="0" applyNumberFormat="1" applyFont="1" applyBorder="1" applyAlignment="1">
      <alignment horizontal="right" vertical="center" wrapText="1"/>
    </xf>
    <xf numFmtId="179" fontId="2" fillId="2" borderId="1" xfId="0" applyNumberFormat="1" applyFont="1" applyFill="1" applyBorder="1" applyAlignment="1">
      <alignment horizontal="right" vertical="center" wrapText="1"/>
    </xf>
    <xf numFmtId="0" fontId="2" fillId="0" borderId="1" xfId="0" applyFont="1" applyBorder="1" applyAlignment="1">
      <alignment horizontal="center" vertical="center" shrinkToFit="1"/>
    </xf>
    <xf numFmtId="0" fontId="2" fillId="0" borderId="39" xfId="0" applyFont="1" applyBorder="1" applyAlignment="1">
      <alignment horizontal="center" vertical="center"/>
    </xf>
    <xf numFmtId="0" fontId="2" fillId="0" borderId="8" xfId="0" applyFont="1" applyBorder="1" applyAlignment="1">
      <alignment horizontal="center" vertical="center"/>
    </xf>
    <xf numFmtId="0" fontId="2" fillId="0" borderId="37" xfId="0" applyFont="1" applyBorder="1" applyAlignment="1">
      <alignment horizontal="center" vertical="center"/>
    </xf>
    <xf numFmtId="0" fontId="2" fillId="0" borderId="36" xfId="0" applyFont="1" applyBorder="1" applyAlignment="1">
      <alignment horizontal="center" vertical="center"/>
    </xf>
    <xf numFmtId="0" fontId="2" fillId="0" borderId="8" xfId="0" applyFont="1" applyBorder="1" applyAlignment="1">
      <alignment horizontal="center" vertical="center" shrinkToFit="1"/>
    </xf>
    <xf numFmtId="0" fontId="2" fillId="0" borderId="38" xfId="0" applyFont="1" applyBorder="1" applyAlignment="1">
      <alignment horizontal="center" vertical="center" shrinkToFit="1"/>
    </xf>
    <xf numFmtId="0" fontId="2" fillId="0" borderId="36" xfId="0" applyFont="1" applyBorder="1" applyAlignment="1">
      <alignment horizontal="center" vertical="center" shrinkToFit="1"/>
    </xf>
    <xf numFmtId="0" fontId="2" fillId="0" borderId="35" xfId="0" applyFont="1" applyBorder="1" applyAlignment="1">
      <alignment horizontal="center" vertical="center" shrinkToFit="1"/>
    </xf>
    <xf numFmtId="179" fontId="2" fillId="0" borderId="1" xfId="0" applyNumberFormat="1" applyFont="1" applyBorder="1" applyAlignment="1">
      <alignment horizontal="right" vertical="center"/>
    </xf>
    <xf numFmtId="179" fontId="2" fillId="0" borderId="2" xfId="0" applyNumberFormat="1" applyFont="1" applyBorder="1" applyAlignment="1">
      <alignment vertical="center" wrapText="1"/>
    </xf>
    <xf numFmtId="179" fontId="2" fillId="0" borderId="3" xfId="0" applyNumberFormat="1" applyFont="1" applyBorder="1" applyAlignment="1">
      <alignment vertical="center" wrapText="1"/>
    </xf>
    <xf numFmtId="179" fontId="2" fillId="0" borderId="4" xfId="0" applyNumberFormat="1" applyFont="1" applyBorder="1" applyAlignment="1">
      <alignment vertical="center" wrapText="1"/>
    </xf>
    <xf numFmtId="179" fontId="2" fillId="0" borderId="1" xfId="0" applyNumberFormat="1" applyFont="1" applyBorder="1" applyAlignment="1">
      <alignment vertical="center" wrapText="1"/>
    </xf>
    <xf numFmtId="0" fontId="2" fillId="2" borderId="1" xfId="0" applyFont="1" applyFill="1" applyBorder="1">
      <alignment vertical="center"/>
    </xf>
    <xf numFmtId="179" fontId="2" fillId="0" borderId="1" xfId="0" applyNumberFormat="1" applyFont="1" applyBorder="1">
      <alignment vertical="center"/>
    </xf>
    <xf numFmtId="179" fontId="2" fillId="2" borderId="1" xfId="0" applyNumberFormat="1" applyFont="1" applyFill="1" applyBorder="1">
      <alignment vertical="center"/>
    </xf>
    <xf numFmtId="0" fontId="2" fillId="0" borderId="41" xfId="0" applyFont="1" applyBorder="1" applyAlignment="1">
      <alignment horizontal="center" vertical="center" shrinkToFit="1"/>
    </xf>
    <xf numFmtId="0" fontId="2" fillId="0" borderId="40" xfId="0" applyFont="1" applyBorder="1" applyAlignment="1">
      <alignment horizontal="center" vertical="center" shrinkToFit="1"/>
    </xf>
    <xf numFmtId="179" fontId="2" fillId="2" borderId="1" xfId="0" applyNumberFormat="1" applyFont="1" applyFill="1" applyBorder="1" applyAlignment="1">
      <alignment vertical="center" wrapText="1"/>
    </xf>
    <xf numFmtId="0" fontId="2" fillId="0" borderId="42" xfId="0" applyFont="1" applyBorder="1" applyAlignment="1">
      <alignment horizontal="center" vertical="center"/>
    </xf>
    <xf numFmtId="0" fontId="2" fillId="0" borderId="41" xfId="0" applyFont="1" applyBorder="1" applyAlignment="1">
      <alignment horizontal="center" vertical="center"/>
    </xf>
    <xf numFmtId="179" fontId="2" fillId="2" borderId="2" xfId="0" applyNumberFormat="1" applyFont="1" applyFill="1" applyBorder="1">
      <alignment vertical="center"/>
    </xf>
    <xf numFmtId="179" fontId="2" fillId="2" borderId="3" xfId="0" applyNumberFormat="1" applyFont="1" applyFill="1" applyBorder="1">
      <alignment vertical="center"/>
    </xf>
    <xf numFmtId="179" fontId="2" fillId="2" borderId="4" xfId="0" applyNumberFormat="1" applyFont="1" applyFill="1" applyBorder="1">
      <alignment vertical="center"/>
    </xf>
    <xf numFmtId="179" fontId="2" fillId="2" borderId="1" xfId="0" applyNumberFormat="1" applyFont="1" applyFill="1" applyBorder="1" applyAlignment="1">
      <alignment horizontal="right" vertical="center"/>
    </xf>
    <xf numFmtId="179" fontId="2" fillId="0" borderId="2" xfId="0" applyNumberFormat="1" applyFont="1" applyBorder="1" applyAlignment="1">
      <alignment horizontal="right" vertical="center"/>
    </xf>
    <xf numFmtId="179" fontId="2" fillId="0" borderId="3" xfId="0" applyNumberFormat="1" applyFont="1" applyBorder="1" applyAlignment="1">
      <alignment horizontal="right" vertical="center"/>
    </xf>
    <xf numFmtId="179" fontId="2" fillId="0" borderId="4" xfId="0" applyNumberFormat="1" applyFont="1" applyBorder="1" applyAlignment="1">
      <alignment horizontal="right" vertical="center"/>
    </xf>
    <xf numFmtId="183" fontId="2" fillId="0" borderId="1" xfId="0" applyNumberFormat="1" applyFont="1" applyBorder="1" applyAlignment="1">
      <alignment horizontal="right" vertical="center"/>
    </xf>
    <xf numFmtId="0" fontId="2"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183" fontId="2" fillId="0" borderId="2" xfId="0" applyNumberFormat="1" applyFont="1" applyBorder="1" applyAlignment="1">
      <alignment horizontal="center" vertical="center"/>
    </xf>
    <xf numFmtId="183" fontId="2" fillId="0" borderId="3" xfId="0" applyNumberFormat="1" applyFont="1" applyBorder="1" applyAlignment="1">
      <alignment horizontal="center" vertical="center"/>
    </xf>
    <xf numFmtId="183" fontId="2" fillId="0" borderId="4" xfId="0" applyNumberFormat="1" applyFont="1" applyBorder="1" applyAlignment="1">
      <alignment horizontal="center" vertical="center"/>
    </xf>
    <xf numFmtId="0" fontId="30" fillId="0" borderId="0" xfId="0" applyFont="1" applyAlignment="1">
      <alignment horizontal="justify" vertical="center" wrapText="1"/>
    </xf>
    <xf numFmtId="0" fontId="0" fillId="0" borderId="0" xfId="0">
      <alignment vertical="center"/>
    </xf>
    <xf numFmtId="0" fontId="28" fillId="0" borderId="0" xfId="0" applyFont="1" applyAlignment="1">
      <alignment horizontal="distributed" vertical="center"/>
    </xf>
    <xf numFmtId="0" fontId="28" fillId="0" borderId="0" xfId="0" applyFont="1" applyAlignment="1" applyProtection="1">
      <alignment horizontal="center" vertical="center" shrinkToFit="1"/>
      <protection locked="0"/>
    </xf>
    <xf numFmtId="0" fontId="33" fillId="0" borderId="0" xfId="0" applyFont="1" applyAlignment="1">
      <alignment horizontal="center" vertical="center" wrapText="1"/>
    </xf>
    <xf numFmtId="0" fontId="30" fillId="0" borderId="0" xfId="0" applyFont="1" applyAlignment="1">
      <alignment horizontal="center" vertical="center" wrapText="1"/>
    </xf>
    <xf numFmtId="0" fontId="28" fillId="0" borderId="0" xfId="0" applyFont="1">
      <alignment vertical="center"/>
    </xf>
    <xf numFmtId="184" fontId="30" fillId="0" borderId="0" xfId="0" applyNumberFormat="1" applyFont="1" applyAlignment="1" applyProtection="1">
      <alignment horizontal="center" vertical="center" shrinkToFit="1"/>
      <protection locked="0"/>
    </xf>
    <xf numFmtId="184" fontId="28" fillId="0" borderId="0" xfId="0" applyNumberFormat="1" applyFont="1" applyAlignment="1" applyProtection="1">
      <alignment horizontal="center" vertical="center" shrinkToFit="1"/>
      <protection locked="0"/>
    </xf>
    <xf numFmtId="0" fontId="29" fillId="0" borderId="5" xfId="0" applyFont="1" applyBorder="1" applyAlignment="1">
      <alignment horizontal="left" vertical="center" wrapText="1"/>
    </xf>
    <xf numFmtId="0" fontId="29" fillId="0" borderId="9" xfId="0" applyFont="1" applyBorder="1" applyAlignment="1">
      <alignment horizontal="left" vertical="center" wrapText="1"/>
    </xf>
    <xf numFmtId="0" fontId="29" fillId="0" borderId="6" xfId="0" applyFont="1" applyBorder="1" applyAlignment="1">
      <alignment horizontal="left" vertical="center" wrapText="1"/>
    </xf>
    <xf numFmtId="0" fontId="29" fillId="0" borderId="13" xfId="0" applyFont="1" applyBorder="1" applyAlignment="1">
      <alignment horizontal="left" vertical="center" wrapText="1"/>
    </xf>
    <xf numFmtId="0" fontId="29" fillId="0" borderId="0" xfId="0" applyFont="1" applyAlignment="1">
      <alignment horizontal="left" vertical="center" wrapText="1"/>
    </xf>
    <xf numFmtId="0" fontId="29" fillId="0" borderId="14" xfId="0" applyFont="1" applyBorder="1" applyAlignment="1">
      <alignment horizontal="left" vertical="center" wrapText="1"/>
    </xf>
    <xf numFmtId="0" fontId="29" fillId="0" borderId="10" xfId="0" applyFont="1" applyBorder="1" applyAlignment="1">
      <alignment horizontal="left" vertical="center" wrapText="1"/>
    </xf>
    <xf numFmtId="0" fontId="29" fillId="0" borderId="11" xfId="0" applyFont="1" applyBorder="1" applyAlignment="1">
      <alignment horizontal="left" vertical="center" wrapText="1"/>
    </xf>
    <xf numFmtId="0" fontId="29" fillId="0" borderId="12" xfId="0" applyFont="1" applyBorder="1" applyAlignment="1">
      <alignment horizontal="left" vertical="center" wrapText="1"/>
    </xf>
    <xf numFmtId="49" fontId="29" fillId="0" borderId="0" xfId="0" applyNumberFormat="1" applyFont="1" applyAlignment="1">
      <alignment horizontal="center" vertical="center" wrapText="1"/>
    </xf>
    <xf numFmtId="0" fontId="32" fillId="0" borderId="0" xfId="0" applyFont="1" applyAlignment="1">
      <alignment horizontal="distributed" vertical="center"/>
    </xf>
    <xf numFmtId="0" fontId="28" fillId="0" borderId="0" xfId="0" applyFont="1" applyAlignment="1">
      <alignment vertical="center" shrinkToFit="1"/>
    </xf>
    <xf numFmtId="0" fontId="29" fillId="0" borderId="0" xfId="0" applyFont="1" applyAlignment="1">
      <alignment vertical="center" shrinkToFit="1"/>
    </xf>
    <xf numFmtId="0" fontId="28" fillId="0" borderId="0" xfId="0" applyFont="1" applyAlignment="1">
      <alignment horizontal="distributed" vertical="center" shrinkToFit="1"/>
    </xf>
    <xf numFmtId="184" fontId="30" fillId="0" borderId="0" xfId="0" applyNumberFormat="1" applyFont="1" applyAlignment="1">
      <alignment horizontal="center" vertical="center" shrinkToFit="1"/>
    </xf>
    <xf numFmtId="0" fontId="0" fillId="0" borderId="11" xfId="0" applyBorder="1" applyAlignment="1">
      <alignment vertical="center" shrinkToFit="1"/>
    </xf>
    <xf numFmtId="0" fontId="0" fillId="0" borderId="3" xfId="0" applyBorder="1" applyAlignment="1">
      <alignment vertical="center" shrinkToFit="1"/>
    </xf>
    <xf numFmtId="0" fontId="0" fillId="0" borderId="11" xfId="0" applyBorder="1" applyAlignment="1" applyProtection="1">
      <alignment horizontal="center" vertical="center"/>
      <protection locked="0"/>
    </xf>
    <xf numFmtId="0" fontId="0" fillId="0" borderId="3" xfId="0" applyBorder="1" applyAlignment="1" applyProtection="1">
      <alignment horizontal="center" vertical="center"/>
    </xf>
    <xf numFmtId="0" fontId="0" fillId="0" borderId="0" xfId="0" applyAlignment="1">
      <alignment horizontal="center" vertical="center"/>
    </xf>
    <xf numFmtId="0" fontId="28" fillId="0" borderId="0" xfId="0" applyFont="1" applyAlignment="1">
      <alignment horizontal="left" vertical="center"/>
    </xf>
    <xf numFmtId="0" fontId="58" fillId="0" borderId="0" xfId="0" applyFont="1" applyAlignment="1">
      <alignment horizontal="center" vertical="center"/>
    </xf>
    <xf numFmtId="0" fontId="28" fillId="0" borderId="0" xfId="0" applyFont="1" applyAlignment="1">
      <alignment horizontal="center" vertical="center"/>
    </xf>
    <xf numFmtId="0" fontId="40" fillId="0" borderId="0" xfId="0" applyFont="1" applyAlignment="1">
      <alignment horizontal="center" vertical="center"/>
    </xf>
    <xf numFmtId="0" fontId="37" fillId="0" borderId="5" xfId="0" applyFont="1" applyBorder="1" applyAlignment="1">
      <alignment horizontal="center" vertical="center"/>
    </xf>
    <xf numFmtId="0" fontId="37" fillId="0" borderId="9" xfId="0" applyFont="1" applyBorder="1" applyAlignment="1">
      <alignment horizontal="center" vertical="center"/>
    </xf>
    <xf numFmtId="0" fontId="37" fillId="0" borderId="6" xfId="0" applyFont="1" applyBorder="1" applyAlignment="1">
      <alignment horizontal="center" vertical="center"/>
    </xf>
    <xf numFmtId="0" fontId="37" fillId="0" borderId="10" xfId="0" applyFont="1" applyBorder="1" applyAlignment="1">
      <alignment horizontal="center" vertical="center"/>
    </xf>
    <xf numFmtId="0" fontId="37" fillId="0" borderId="11" xfId="0" applyFont="1" applyBorder="1" applyAlignment="1">
      <alignment horizontal="center" vertical="center"/>
    </xf>
    <xf numFmtId="0" fontId="37" fillId="0" borderId="12" xfId="0" applyFont="1" applyBorder="1" applyAlignment="1">
      <alignment horizontal="center" vertical="center"/>
    </xf>
    <xf numFmtId="0" fontId="37" fillId="0" borderId="66" xfId="0" applyFont="1" applyBorder="1" applyAlignment="1">
      <alignment horizontal="center" vertical="center"/>
    </xf>
    <xf numFmtId="0" fontId="37" fillId="0" borderId="65" xfId="0" applyFont="1" applyBorder="1" applyAlignment="1">
      <alignment horizontal="center" vertical="center"/>
    </xf>
    <xf numFmtId="0" fontId="37" fillId="0" borderId="64" xfId="0" applyFont="1" applyBorder="1" applyAlignment="1">
      <alignment horizontal="center" vertical="center"/>
    </xf>
    <xf numFmtId="0" fontId="37" fillId="0" borderId="5" xfId="0" applyFont="1" applyBorder="1" applyAlignment="1">
      <alignment horizontal="center" vertical="center" wrapText="1"/>
    </xf>
    <xf numFmtId="0" fontId="37" fillId="0" borderId="9" xfId="0" applyFont="1" applyBorder="1" applyAlignment="1">
      <alignment horizontal="center" vertical="center" wrapText="1"/>
    </xf>
    <xf numFmtId="0" fontId="37" fillId="0" borderId="6" xfId="0" applyFont="1" applyBorder="1" applyAlignment="1">
      <alignment horizontal="center" vertical="center" wrapText="1"/>
    </xf>
    <xf numFmtId="0" fontId="37" fillId="0" borderId="10" xfId="0" applyFont="1" applyBorder="1" applyAlignment="1">
      <alignment horizontal="center" vertical="center" wrapText="1"/>
    </xf>
    <xf numFmtId="0" fontId="37" fillId="0" borderId="11" xfId="0" applyFont="1" applyBorder="1" applyAlignment="1">
      <alignment horizontal="center" vertical="center" wrapText="1"/>
    </xf>
    <xf numFmtId="0" fontId="37" fillId="0" borderId="12" xfId="0" applyFont="1" applyBorder="1" applyAlignment="1">
      <alignment horizontal="center" vertical="center" wrapText="1"/>
    </xf>
    <xf numFmtId="0" fontId="37" fillId="0" borderId="2" xfId="0" applyFont="1" applyBorder="1" applyAlignment="1">
      <alignment horizontal="center" vertical="center" wrapText="1"/>
    </xf>
    <xf numFmtId="0" fontId="37" fillId="0" borderId="3" xfId="0" applyFont="1" applyBorder="1" applyAlignment="1">
      <alignment horizontal="center" vertical="center" wrapText="1"/>
    </xf>
    <xf numFmtId="0" fontId="37" fillId="0" borderId="4" xfId="0" applyFont="1" applyBorder="1" applyAlignment="1">
      <alignment horizontal="center" vertical="center" wrapText="1"/>
    </xf>
    <xf numFmtId="0" fontId="37" fillId="0" borderId="61" xfId="0" applyFont="1" applyBorder="1" applyAlignment="1">
      <alignment horizontal="center" vertical="center"/>
    </xf>
    <xf numFmtId="0" fontId="37" fillId="0" borderId="60" xfId="0" applyFont="1" applyBorder="1" applyAlignment="1">
      <alignment horizontal="center" vertical="center"/>
    </xf>
    <xf numFmtId="0" fontId="37" fillId="0" borderId="63" xfId="0" applyFont="1" applyBorder="1" applyAlignment="1">
      <alignment horizontal="center" vertical="center"/>
    </xf>
    <xf numFmtId="0" fontId="37" fillId="0" borderId="62" xfId="0" applyFont="1" applyBorder="1" applyAlignment="1">
      <alignment horizontal="center" vertical="center"/>
    </xf>
    <xf numFmtId="0" fontId="37" fillId="0" borderId="59" xfId="0" applyFont="1" applyBorder="1" applyAlignment="1">
      <alignment horizontal="center" vertical="center"/>
    </xf>
    <xf numFmtId="0" fontId="37" fillId="0" borderId="1" xfId="0" applyFont="1" applyBorder="1" applyAlignment="1">
      <alignment horizontal="center" vertical="center"/>
    </xf>
    <xf numFmtId="0" fontId="37" fillId="3" borderId="1" xfId="0" applyFont="1" applyFill="1" applyBorder="1" applyAlignment="1">
      <alignment horizontal="center" vertical="center"/>
    </xf>
    <xf numFmtId="0" fontId="37" fillId="0" borderId="1" xfId="0" applyFont="1" applyBorder="1" applyAlignment="1">
      <alignment horizontal="center" vertical="center" wrapText="1"/>
    </xf>
    <xf numFmtId="0" fontId="37" fillId="0" borderId="5" xfId="0" applyFont="1" applyBorder="1" applyAlignment="1">
      <alignment horizontal="right" vertical="center"/>
    </xf>
    <xf numFmtId="0" fontId="37" fillId="0" borderId="9" xfId="0" applyFont="1" applyBorder="1" applyAlignment="1">
      <alignment horizontal="right" vertical="center"/>
    </xf>
    <xf numFmtId="0" fontId="37" fillId="0" borderId="6" xfId="0" applyFont="1" applyBorder="1" applyAlignment="1">
      <alignment horizontal="right" vertical="center"/>
    </xf>
    <xf numFmtId="0" fontId="39" fillId="0" borderId="1" xfId="0" applyFont="1" applyBorder="1" applyAlignment="1">
      <alignment horizontal="center" vertical="center" wrapText="1"/>
    </xf>
    <xf numFmtId="0" fontId="37" fillId="2" borderId="11" xfId="0" applyFont="1" applyFill="1" applyBorder="1" applyAlignment="1">
      <alignment horizontal="center" vertical="center"/>
    </xf>
    <xf numFmtId="0" fontId="37" fillId="2" borderId="12" xfId="0" applyFont="1" applyFill="1" applyBorder="1" applyAlignment="1">
      <alignment horizontal="center" vertical="center"/>
    </xf>
    <xf numFmtId="0" fontId="37" fillId="2" borderId="10" xfId="0" applyFont="1" applyFill="1" applyBorder="1" applyAlignment="1">
      <alignment horizontal="center" vertical="center"/>
    </xf>
    <xf numFmtId="0" fontId="37" fillId="2" borderId="44" xfId="0" applyFont="1" applyFill="1" applyBorder="1" applyAlignment="1">
      <alignment horizontal="center" vertical="center"/>
    </xf>
    <xf numFmtId="0" fontId="37" fillId="0" borderId="66" xfId="0" applyFont="1" applyBorder="1" applyAlignment="1">
      <alignment horizontal="center" vertical="center" shrinkToFit="1"/>
    </xf>
    <xf numFmtId="0" fontId="37" fillId="0" borderId="65" xfId="0" applyFont="1" applyBorder="1" applyAlignment="1">
      <alignment horizontal="center" vertical="center" shrinkToFit="1"/>
    </xf>
    <xf numFmtId="0" fontId="37" fillId="0" borderId="64" xfId="0" applyFont="1" applyBorder="1" applyAlignment="1">
      <alignment horizontal="center" vertical="center" shrinkToFit="1"/>
    </xf>
    <xf numFmtId="0" fontId="37" fillId="2" borderId="5" xfId="0" applyFont="1" applyFill="1" applyBorder="1" applyAlignment="1">
      <alignment horizontal="center" vertical="center"/>
    </xf>
    <xf numFmtId="0" fontId="37" fillId="2" borderId="9" xfId="0" applyFont="1" applyFill="1" applyBorder="1" applyAlignment="1">
      <alignment horizontal="center" vertical="center"/>
    </xf>
    <xf numFmtId="0" fontId="37" fillId="2" borderId="6" xfId="0" applyFont="1" applyFill="1" applyBorder="1" applyAlignment="1">
      <alignment horizontal="center" vertical="center"/>
    </xf>
    <xf numFmtId="0" fontId="4" fillId="0" borderId="1" xfId="0" applyFont="1" applyBorder="1" applyAlignment="1">
      <alignment horizontal="left" vertical="center"/>
    </xf>
    <xf numFmtId="0" fontId="4" fillId="3" borderId="1" xfId="0" applyFont="1" applyFill="1" applyBorder="1" applyAlignment="1">
      <alignment horizontal="left"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horizontal="left" vertical="center" wrapText="1"/>
    </xf>
    <xf numFmtId="0" fontId="37" fillId="2" borderId="43" xfId="0" applyFont="1" applyFill="1" applyBorder="1" applyAlignment="1">
      <alignment horizontal="center" vertical="center"/>
    </xf>
    <xf numFmtId="0" fontId="37" fillId="2" borderId="5" xfId="0" applyFont="1" applyFill="1" applyBorder="1" applyAlignment="1">
      <alignment horizontal="right" vertical="center"/>
    </xf>
    <xf numFmtId="0" fontId="37" fillId="2" borderId="9" xfId="0" applyFont="1" applyFill="1" applyBorder="1" applyAlignment="1">
      <alignment horizontal="right" vertical="center"/>
    </xf>
    <xf numFmtId="0" fontId="37" fillId="2" borderId="58" xfId="0" applyFont="1" applyFill="1" applyBorder="1" applyAlignment="1">
      <alignment horizontal="right" vertical="center"/>
    </xf>
    <xf numFmtId="0" fontId="37" fillId="2" borderId="57" xfId="0" applyFont="1" applyFill="1" applyBorder="1" applyAlignment="1">
      <alignment horizontal="right" vertical="center"/>
    </xf>
    <xf numFmtId="0" fontId="37" fillId="2" borderId="6" xfId="0" applyFont="1" applyFill="1" applyBorder="1" applyAlignment="1">
      <alignment horizontal="right" vertical="center"/>
    </xf>
    <xf numFmtId="0" fontId="37" fillId="0" borderId="0" xfId="0" applyFont="1" applyAlignment="1">
      <alignment horizontal="center" vertical="center"/>
    </xf>
    <xf numFmtId="0" fontId="37" fillId="2" borderId="13" xfId="0" applyFont="1" applyFill="1" applyBorder="1" applyAlignment="1">
      <alignment horizontal="center" vertical="center"/>
    </xf>
    <xf numFmtId="0" fontId="37" fillId="2" borderId="0" xfId="0" applyFont="1" applyFill="1" applyAlignment="1">
      <alignment horizontal="center" vertical="center"/>
    </xf>
    <xf numFmtId="0" fontId="37" fillId="2" borderId="14" xfId="0" applyFont="1" applyFill="1" applyBorder="1" applyAlignment="1">
      <alignment horizontal="center" vertical="center"/>
    </xf>
    <xf numFmtId="183" fontId="37" fillId="0" borderId="57" xfId="0" applyNumberFormat="1" applyFont="1" applyBorder="1" applyAlignment="1">
      <alignment horizontal="center" vertical="center" shrinkToFit="1"/>
    </xf>
    <xf numFmtId="183" fontId="37" fillId="0" borderId="9" xfId="0" applyNumberFormat="1" applyFont="1" applyBorder="1" applyAlignment="1">
      <alignment horizontal="center" vertical="center" shrinkToFit="1"/>
    </xf>
    <xf numFmtId="183" fontId="37" fillId="0" borderId="6" xfId="0" applyNumberFormat="1" applyFont="1" applyBorder="1" applyAlignment="1">
      <alignment horizontal="center" vertical="center" shrinkToFit="1"/>
    </xf>
    <xf numFmtId="183" fontId="37" fillId="0" borderId="45" xfId="0" applyNumberFormat="1" applyFont="1" applyBorder="1" applyAlignment="1">
      <alignment horizontal="center" vertical="center" shrinkToFit="1"/>
    </xf>
    <xf numFmtId="183" fontId="37" fillId="0" borderId="0" xfId="0" applyNumberFormat="1" applyFont="1" applyAlignment="1">
      <alignment horizontal="center" vertical="center" shrinkToFit="1"/>
    </xf>
    <xf numFmtId="183" fontId="37" fillId="0" borderId="14" xfId="0" applyNumberFormat="1" applyFont="1" applyBorder="1" applyAlignment="1">
      <alignment horizontal="center" vertical="center" shrinkToFit="1"/>
    </xf>
    <xf numFmtId="183" fontId="37" fillId="0" borderId="43" xfId="0" applyNumberFormat="1" applyFont="1" applyBorder="1" applyAlignment="1">
      <alignment horizontal="center" vertical="center" shrinkToFit="1"/>
    </xf>
    <xf numFmtId="183" fontId="37" fillId="0" borderId="11" xfId="0" applyNumberFormat="1" applyFont="1" applyBorder="1" applyAlignment="1">
      <alignment horizontal="center" vertical="center" shrinkToFit="1"/>
    </xf>
    <xf numFmtId="183" fontId="37" fillId="0" borderId="12" xfId="0" applyNumberFormat="1" applyFont="1" applyBorder="1" applyAlignment="1">
      <alignment horizontal="center" vertical="center" shrinkToFit="1"/>
    </xf>
    <xf numFmtId="0" fontId="37" fillId="0" borderId="5" xfId="0" applyFont="1" applyBorder="1" applyAlignment="1">
      <alignment horizontal="left" vertical="center" wrapText="1"/>
    </xf>
    <xf numFmtId="0" fontId="37" fillId="0" borderId="9" xfId="0" applyFont="1" applyBorder="1" applyAlignment="1">
      <alignment horizontal="left" vertical="center" wrapText="1"/>
    </xf>
    <xf numFmtId="0" fontId="37" fillId="0" borderId="58" xfId="0" applyFont="1" applyBorder="1" applyAlignment="1">
      <alignment horizontal="left" vertical="center" wrapText="1"/>
    </xf>
    <xf numFmtId="0" fontId="37" fillId="0" borderId="13" xfId="0" applyFont="1" applyBorder="1" applyAlignment="1">
      <alignment horizontal="left" vertical="center" wrapText="1"/>
    </xf>
    <xf numFmtId="0" fontId="37" fillId="0" borderId="0" xfId="0" applyFont="1" applyAlignment="1">
      <alignment horizontal="left" vertical="center" wrapText="1"/>
    </xf>
    <xf numFmtId="0" fontId="37" fillId="0" borderId="46" xfId="0" applyFont="1" applyBorder="1" applyAlignment="1">
      <alignment horizontal="left" vertical="center" wrapText="1"/>
    </xf>
    <xf numFmtId="0" fontId="37" fillId="0" borderId="10" xfId="0" applyFont="1" applyBorder="1" applyAlignment="1">
      <alignment horizontal="left" vertical="center" wrapText="1"/>
    </xf>
    <xf numFmtId="0" fontId="37" fillId="0" borderId="11" xfId="0" applyFont="1" applyBorder="1" applyAlignment="1">
      <alignment horizontal="left" vertical="center" wrapText="1"/>
    </xf>
    <xf numFmtId="0" fontId="37" fillId="0" borderId="44" xfId="0" applyFont="1" applyBorder="1" applyAlignment="1">
      <alignment horizontal="left" vertical="center" wrapText="1"/>
    </xf>
    <xf numFmtId="179" fontId="37" fillId="0" borderId="5" xfId="0" applyNumberFormat="1" applyFont="1" applyBorder="1" applyAlignment="1">
      <alignment horizontal="center" vertical="center" shrinkToFit="1"/>
    </xf>
    <xf numFmtId="179" fontId="37" fillId="0" borderId="9" xfId="0" applyNumberFormat="1" applyFont="1" applyBorder="1" applyAlignment="1">
      <alignment horizontal="center" vertical="center" shrinkToFit="1"/>
    </xf>
    <xf numFmtId="179" fontId="37" fillId="0" borderId="58" xfId="0" applyNumberFormat="1" applyFont="1" applyBorder="1" applyAlignment="1">
      <alignment horizontal="center" vertical="center" shrinkToFit="1"/>
    </xf>
    <xf numFmtId="179" fontId="37" fillId="0" borderId="13" xfId="0" applyNumberFormat="1" applyFont="1" applyBorder="1" applyAlignment="1">
      <alignment horizontal="center" vertical="center" shrinkToFit="1"/>
    </xf>
    <xf numFmtId="179" fontId="37" fillId="0" borderId="0" xfId="0" applyNumberFormat="1" applyFont="1" applyAlignment="1">
      <alignment horizontal="center" vertical="center" shrinkToFit="1"/>
    </xf>
    <xf numFmtId="179" fontId="37" fillId="0" borderId="46" xfId="0" applyNumberFormat="1" applyFont="1" applyBorder="1" applyAlignment="1">
      <alignment horizontal="center" vertical="center" shrinkToFit="1"/>
    </xf>
    <xf numFmtId="179" fontId="37" fillId="0" borderId="10" xfId="0" applyNumberFormat="1" applyFont="1" applyBorder="1" applyAlignment="1">
      <alignment horizontal="center" vertical="center" shrinkToFit="1"/>
    </xf>
    <xf numFmtId="179" fontId="37" fillId="0" borderId="11" xfId="0" applyNumberFormat="1" applyFont="1" applyBorder="1" applyAlignment="1">
      <alignment horizontal="center" vertical="center" shrinkToFit="1"/>
    </xf>
    <xf numFmtId="179" fontId="37" fillId="0" borderId="44" xfId="0" applyNumberFormat="1" applyFont="1" applyBorder="1" applyAlignment="1">
      <alignment horizontal="center" vertical="center" shrinkToFit="1"/>
    </xf>
    <xf numFmtId="0" fontId="37" fillId="2" borderId="57" xfId="0" applyFont="1" applyFill="1" applyBorder="1" applyAlignment="1">
      <alignment horizontal="center" vertical="center" wrapText="1"/>
    </xf>
    <xf numFmtId="0" fontId="37" fillId="2" borderId="9" xfId="0" applyFont="1" applyFill="1" applyBorder="1" applyAlignment="1">
      <alignment horizontal="center" vertical="center" wrapText="1"/>
    </xf>
    <xf numFmtId="0" fontId="37" fillId="2" borderId="6" xfId="0" applyFont="1" applyFill="1" applyBorder="1" applyAlignment="1">
      <alignment horizontal="center" vertical="center" wrapText="1"/>
    </xf>
    <xf numFmtId="0" fontId="37" fillId="2" borderId="54" xfId="0" applyFont="1" applyFill="1" applyBorder="1" applyAlignment="1">
      <alignment horizontal="center" vertical="center" wrapText="1"/>
    </xf>
    <xf numFmtId="0" fontId="37" fillId="2" borderId="53" xfId="0" applyFont="1" applyFill="1" applyBorder="1" applyAlignment="1">
      <alignment horizontal="center" vertical="center" wrapText="1"/>
    </xf>
    <xf numFmtId="0" fontId="37" fillId="2" borderId="52" xfId="0" applyFont="1" applyFill="1" applyBorder="1" applyAlignment="1">
      <alignment horizontal="center" vertical="center" wrapText="1"/>
    </xf>
    <xf numFmtId="179" fontId="37" fillId="2" borderId="57" xfId="0" applyNumberFormat="1" applyFont="1" applyFill="1" applyBorder="1" applyAlignment="1">
      <alignment horizontal="center" vertical="center" shrinkToFit="1"/>
    </xf>
    <xf numFmtId="179" fontId="37" fillId="2" borderId="9" xfId="0" applyNumberFormat="1" applyFont="1" applyFill="1" applyBorder="1" applyAlignment="1">
      <alignment horizontal="center" vertical="center" shrinkToFit="1"/>
    </xf>
    <xf numFmtId="179" fontId="37" fillId="2" borderId="58" xfId="0" applyNumberFormat="1" applyFont="1" applyFill="1" applyBorder="1" applyAlignment="1">
      <alignment horizontal="center" vertical="center" shrinkToFit="1"/>
    </xf>
    <xf numFmtId="179" fontId="37" fillId="2" borderId="45" xfId="0" applyNumberFormat="1" applyFont="1" applyFill="1" applyBorder="1" applyAlignment="1">
      <alignment horizontal="center" vertical="center" shrinkToFit="1"/>
    </xf>
    <xf numFmtId="179" fontId="37" fillId="2" borderId="0" xfId="0" applyNumberFormat="1" applyFont="1" applyFill="1" applyAlignment="1">
      <alignment horizontal="center" vertical="center" shrinkToFit="1"/>
    </xf>
    <xf numFmtId="179" fontId="37" fillId="2" borderId="46" xfId="0" applyNumberFormat="1" applyFont="1" applyFill="1" applyBorder="1" applyAlignment="1">
      <alignment horizontal="center" vertical="center" shrinkToFit="1"/>
    </xf>
    <xf numFmtId="179" fontId="37" fillId="2" borderId="43" xfId="0" applyNumberFormat="1" applyFont="1" applyFill="1" applyBorder="1" applyAlignment="1">
      <alignment horizontal="center" vertical="center" shrinkToFit="1"/>
    </xf>
    <xf numFmtId="179" fontId="37" fillId="2" borderId="11" xfId="0" applyNumberFormat="1" applyFont="1" applyFill="1" applyBorder="1" applyAlignment="1">
      <alignment horizontal="center" vertical="center" shrinkToFit="1"/>
    </xf>
    <xf numFmtId="179" fontId="37" fillId="2" borderId="44" xfId="0" applyNumberFormat="1" applyFont="1" applyFill="1" applyBorder="1" applyAlignment="1">
      <alignment horizontal="center" vertical="center" shrinkToFit="1"/>
    </xf>
    <xf numFmtId="0" fontId="37" fillId="3" borderId="57" xfId="0" applyFont="1" applyFill="1" applyBorder="1" applyAlignment="1">
      <alignment horizontal="center" vertical="center"/>
    </xf>
    <xf numFmtId="0" fontId="37" fillId="3" borderId="9" xfId="0" applyFont="1" applyFill="1" applyBorder="1" applyAlignment="1">
      <alignment horizontal="center" vertical="center"/>
    </xf>
    <xf numFmtId="0" fontId="37" fillId="3" borderId="6" xfId="0" applyFont="1" applyFill="1" applyBorder="1" applyAlignment="1">
      <alignment horizontal="center" vertical="center"/>
    </xf>
    <xf numFmtId="0" fontId="37" fillId="3" borderId="45" xfId="0" applyFont="1" applyFill="1" applyBorder="1" applyAlignment="1">
      <alignment horizontal="center" vertical="center"/>
    </xf>
    <xf numFmtId="0" fontId="37" fillId="3" borderId="0" xfId="0" applyFont="1" applyFill="1" applyAlignment="1">
      <alignment horizontal="center" vertical="center"/>
    </xf>
    <xf numFmtId="0" fontId="37" fillId="3" borderId="14" xfId="0" applyFont="1" applyFill="1" applyBorder="1" applyAlignment="1">
      <alignment horizontal="center" vertical="center"/>
    </xf>
    <xf numFmtId="0" fontId="37" fillId="3" borderId="43" xfId="0" applyFont="1" applyFill="1" applyBorder="1" applyAlignment="1">
      <alignment horizontal="center" vertical="center"/>
    </xf>
    <xf numFmtId="0" fontId="37" fillId="3" borderId="11" xfId="0" applyFont="1" applyFill="1" applyBorder="1" applyAlignment="1">
      <alignment horizontal="center" vertical="center"/>
    </xf>
    <xf numFmtId="0" fontId="37" fillId="3" borderId="12" xfId="0" applyFont="1" applyFill="1" applyBorder="1" applyAlignment="1">
      <alignment horizontal="center" vertical="center"/>
    </xf>
    <xf numFmtId="0" fontId="37" fillId="2" borderId="58" xfId="0" applyFont="1" applyFill="1" applyBorder="1" applyAlignment="1">
      <alignment horizontal="center" vertical="center"/>
    </xf>
    <xf numFmtId="0" fontId="37" fillId="2" borderId="56" xfId="0" applyFont="1" applyFill="1" applyBorder="1" applyAlignment="1">
      <alignment horizontal="center" vertical="center"/>
    </xf>
    <xf numFmtId="0" fontId="37" fillId="2" borderId="53" xfId="0" applyFont="1" applyFill="1" applyBorder="1" applyAlignment="1">
      <alignment horizontal="center" vertical="center"/>
    </xf>
    <xf numFmtId="0" fontId="37" fillId="2" borderId="55" xfId="0" applyFont="1" applyFill="1" applyBorder="1" applyAlignment="1">
      <alignment horizontal="center" vertical="center"/>
    </xf>
    <xf numFmtId="0" fontId="37" fillId="3" borderId="5" xfId="0" applyFont="1" applyFill="1" applyBorder="1" applyAlignment="1">
      <alignment horizontal="center" vertical="center"/>
    </xf>
    <xf numFmtId="0" fontId="37" fillId="3" borderId="58" xfId="0" applyFont="1" applyFill="1" applyBorder="1" applyAlignment="1">
      <alignment horizontal="center" vertical="center"/>
    </xf>
    <xf numFmtId="0" fontId="37" fillId="3" borderId="13" xfId="0" applyFont="1" applyFill="1" applyBorder="1" applyAlignment="1">
      <alignment horizontal="center" vertical="center"/>
    </xf>
    <xf numFmtId="0" fontId="37" fillId="3" borderId="46" xfId="0" applyFont="1" applyFill="1" applyBorder="1" applyAlignment="1">
      <alignment horizontal="center" vertical="center"/>
    </xf>
    <xf numFmtId="0" fontId="37" fillId="3" borderId="10" xfId="0" applyFont="1" applyFill="1" applyBorder="1" applyAlignment="1">
      <alignment horizontal="center" vertical="center"/>
    </xf>
    <xf numFmtId="0" fontId="37" fillId="3" borderId="44" xfId="0" applyFont="1" applyFill="1" applyBorder="1" applyAlignment="1">
      <alignment horizontal="center" vertical="center"/>
    </xf>
    <xf numFmtId="0" fontId="37" fillId="0" borderId="5" xfId="0" applyFont="1" applyBorder="1" applyAlignment="1">
      <alignment horizontal="center" vertical="center" wrapText="1" shrinkToFit="1"/>
    </xf>
    <xf numFmtId="0" fontId="37" fillId="0" borderId="9" xfId="0" applyFont="1" applyBorder="1" applyAlignment="1">
      <alignment horizontal="center" vertical="center" wrapText="1" shrinkToFit="1"/>
    </xf>
    <xf numFmtId="0" fontId="37" fillId="0" borderId="6" xfId="0" applyFont="1" applyBorder="1" applyAlignment="1">
      <alignment horizontal="center" vertical="center" wrapText="1" shrinkToFit="1"/>
    </xf>
    <xf numFmtId="0" fontId="37" fillId="0" borderId="10" xfId="0" applyFont="1" applyBorder="1" applyAlignment="1">
      <alignment horizontal="center" vertical="center" wrapText="1" shrinkToFit="1"/>
    </xf>
    <xf numFmtId="0" fontId="37" fillId="0" borderId="11" xfId="0" applyFont="1" applyBorder="1" applyAlignment="1">
      <alignment horizontal="center" vertical="center" wrapText="1" shrinkToFit="1"/>
    </xf>
    <xf numFmtId="0" fontId="37" fillId="0" borderId="12" xfId="0" applyFont="1" applyBorder="1" applyAlignment="1">
      <alignment horizontal="center" vertical="center" wrapText="1" shrinkToFit="1"/>
    </xf>
    <xf numFmtId="0" fontId="37" fillId="0" borderId="61" xfId="0" applyFont="1" applyBorder="1" applyAlignment="1">
      <alignment horizontal="center" vertical="center" shrinkToFit="1"/>
    </xf>
    <xf numFmtId="0" fontId="37" fillId="0" borderId="60" xfId="0" applyFont="1" applyBorder="1" applyAlignment="1">
      <alignment horizontal="center" vertical="center" shrinkToFit="1"/>
    </xf>
    <xf numFmtId="0" fontId="37" fillId="0" borderId="63" xfId="0" applyFont="1" applyBorder="1" applyAlignment="1">
      <alignment horizontal="center" vertical="center" shrinkToFit="1"/>
    </xf>
    <xf numFmtId="0" fontId="37" fillId="0" borderId="62" xfId="0" applyFont="1" applyBorder="1" applyAlignment="1">
      <alignment horizontal="center" vertical="center" shrinkToFit="1"/>
    </xf>
    <xf numFmtId="0" fontId="37" fillId="0" borderId="59" xfId="0" applyFont="1" applyBorder="1" applyAlignment="1">
      <alignment horizontal="center" vertical="center" shrinkToFit="1"/>
    </xf>
    <xf numFmtId="0" fontId="37" fillId="0" borderId="58" xfId="0" applyFont="1" applyBorder="1" applyAlignment="1">
      <alignment horizontal="center" vertical="center"/>
    </xf>
    <xf numFmtId="0" fontId="37" fillId="0" borderId="13" xfId="0" applyFont="1" applyBorder="1" applyAlignment="1">
      <alignment horizontal="center" vertical="center"/>
    </xf>
    <xf numFmtId="0" fontId="37" fillId="0" borderId="46" xfId="0" applyFont="1" applyBorder="1" applyAlignment="1">
      <alignment horizontal="center" vertical="center"/>
    </xf>
    <xf numFmtId="0" fontId="37" fillId="0" borderId="44" xfId="0" applyFont="1" applyBorder="1" applyAlignment="1">
      <alignment horizontal="center" vertical="center"/>
    </xf>
    <xf numFmtId="0" fontId="37" fillId="2" borderId="57" xfId="0" applyFont="1" applyFill="1" applyBorder="1" applyAlignment="1">
      <alignment horizontal="center" vertical="center"/>
    </xf>
    <xf numFmtId="0" fontId="37" fillId="2" borderId="45" xfId="0" applyFont="1" applyFill="1" applyBorder="1" applyAlignment="1">
      <alignment horizontal="center" vertical="center"/>
    </xf>
    <xf numFmtId="0" fontId="37" fillId="2" borderId="46" xfId="0" applyFont="1" applyFill="1" applyBorder="1" applyAlignment="1">
      <alignment horizontal="center" vertical="center"/>
    </xf>
    <xf numFmtId="0" fontId="37" fillId="0" borderId="5" xfId="0" applyFont="1" applyBorder="1" applyAlignment="1">
      <alignment horizontal="center" vertical="center" shrinkToFit="1"/>
    </xf>
    <xf numFmtId="0" fontId="37" fillId="0" borderId="9" xfId="0" applyFont="1" applyBorder="1" applyAlignment="1">
      <alignment horizontal="center" vertical="center" shrinkToFit="1"/>
    </xf>
    <xf numFmtId="0" fontId="37" fillId="0" borderId="6" xfId="0" applyFont="1" applyBorder="1" applyAlignment="1">
      <alignment horizontal="center" vertical="center" shrinkToFit="1"/>
    </xf>
    <xf numFmtId="0" fontId="37" fillId="0" borderId="13" xfId="0" applyFont="1" applyBorder="1" applyAlignment="1">
      <alignment horizontal="center" vertical="center" shrinkToFit="1"/>
    </xf>
    <xf numFmtId="0" fontId="37" fillId="0" borderId="0" xfId="0" applyFont="1" applyAlignment="1">
      <alignment horizontal="center" vertical="center" shrinkToFit="1"/>
    </xf>
    <xf numFmtId="0" fontId="37" fillId="0" borderId="14" xfId="0" applyFont="1" applyBorder="1" applyAlignment="1">
      <alignment horizontal="center" vertical="center" shrinkToFit="1"/>
    </xf>
    <xf numFmtId="0" fontId="37" fillId="3" borderId="5" xfId="0" applyFont="1" applyFill="1" applyBorder="1" applyAlignment="1">
      <alignment horizontal="center" vertical="center" wrapText="1"/>
    </xf>
    <xf numFmtId="0" fontId="37" fillId="3" borderId="9" xfId="0" applyFont="1" applyFill="1" applyBorder="1" applyAlignment="1">
      <alignment horizontal="center" vertical="center" wrapText="1"/>
    </xf>
    <xf numFmtId="0" fontId="37" fillId="3" borderId="6" xfId="0" applyFont="1" applyFill="1" applyBorder="1" applyAlignment="1">
      <alignment horizontal="center" vertical="center" wrapText="1"/>
    </xf>
    <xf numFmtId="0" fontId="37" fillId="3" borderId="13" xfId="0" applyFont="1" applyFill="1" applyBorder="1" applyAlignment="1">
      <alignment horizontal="center" vertical="center" wrapText="1"/>
    </xf>
    <xf numFmtId="0" fontId="37" fillId="3" borderId="0" xfId="0" applyFont="1" applyFill="1" applyAlignment="1">
      <alignment horizontal="center" vertical="center" wrapText="1"/>
    </xf>
    <xf numFmtId="0" fontId="37" fillId="3" borderId="14" xfId="0" applyFont="1" applyFill="1" applyBorder="1" applyAlignment="1">
      <alignment horizontal="center" vertical="center" wrapText="1"/>
    </xf>
    <xf numFmtId="0" fontId="37" fillId="3" borderId="10" xfId="0" applyFont="1" applyFill="1" applyBorder="1" applyAlignment="1">
      <alignment horizontal="center" vertical="center" wrapText="1"/>
    </xf>
    <xf numFmtId="0" fontId="37" fillId="3" borderId="11" xfId="0" applyFont="1" applyFill="1" applyBorder="1" applyAlignment="1">
      <alignment horizontal="center" vertical="center" wrapText="1"/>
    </xf>
    <xf numFmtId="0" fontId="37" fillId="3" borderId="12" xfId="0" applyFont="1" applyFill="1" applyBorder="1" applyAlignment="1">
      <alignment horizontal="center" vertical="center" wrapText="1"/>
    </xf>
    <xf numFmtId="0" fontId="37" fillId="2" borderId="51" xfId="0" applyFont="1" applyFill="1" applyBorder="1" applyAlignment="1">
      <alignment horizontal="center" vertical="center"/>
    </xf>
    <xf numFmtId="0" fontId="37" fillId="2" borderId="48" xfId="0" applyFont="1" applyFill="1" applyBorder="1" applyAlignment="1">
      <alignment horizontal="center" vertical="center"/>
    </xf>
    <xf numFmtId="0" fontId="37" fillId="2" borderId="50" xfId="0" applyFont="1" applyFill="1" applyBorder="1" applyAlignment="1">
      <alignment horizontal="center" vertical="center"/>
    </xf>
    <xf numFmtId="0" fontId="37" fillId="2" borderId="49" xfId="0" applyFont="1" applyFill="1" applyBorder="1" applyAlignment="1">
      <alignment horizontal="center" vertical="center" wrapText="1"/>
    </xf>
    <xf numFmtId="0" fontId="37" fillId="2" borderId="48" xfId="0" applyFont="1" applyFill="1" applyBorder="1" applyAlignment="1">
      <alignment horizontal="center" vertical="center" wrapText="1"/>
    </xf>
    <xf numFmtId="0" fontId="37" fillId="2" borderId="47" xfId="0" applyFont="1" applyFill="1" applyBorder="1" applyAlignment="1">
      <alignment horizontal="center" vertical="center" wrapText="1"/>
    </xf>
    <xf numFmtId="0" fontId="37" fillId="2" borderId="43" xfId="0" applyFont="1" applyFill="1" applyBorder="1" applyAlignment="1">
      <alignment horizontal="center" vertical="center" wrapText="1"/>
    </xf>
    <xf numFmtId="0" fontId="37" fillId="2" borderId="11" xfId="0" applyFont="1" applyFill="1" applyBorder="1" applyAlignment="1">
      <alignment horizontal="center" vertical="center" wrapText="1"/>
    </xf>
    <xf numFmtId="0" fontId="37" fillId="2" borderId="12" xfId="0" applyFont="1" applyFill="1" applyBorder="1" applyAlignment="1">
      <alignment horizontal="center" vertical="center" wrapText="1"/>
    </xf>
    <xf numFmtId="0" fontId="37" fillId="2" borderId="45" xfId="0" applyFont="1" applyFill="1" applyBorder="1" applyAlignment="1">
      <alignment horizontal="center" vertical="center" wrapText="1"/>
    </xf>
    <xf numFmtId="0" fontId="37" fillId="2" borderId="0" xfId="0" applyFont="1" applyFill="1" applyAlignment="1">
      <alignment horizontal="center" vertical="center" wrapText="1"/>
    </xf>
    <xf numFmtId="0" fontId="37" fillId="2" borderId="14" xfId="0" applyFont="1" applyFill="1" applyBorder="1" applyAlignment="1">
      <alignment horizontal="center" vertical="center" wrapText="1"/>
    </xf>
    <xf numFmtId="0" fontId="38" fillId="0" borderId="66" xfId="0" applyFont="1" applyBorder="1" applyAlignment="1">
      <alignment horizontal="center" vertical="center" shrinkToFit="1"/>
    </xf>
    <xf numFmtId="0" fontId="38" fillId="0" borderId="65" xfId="0" applyFont="1" applyBorder="1" applyAlignment="1">
      <alignment horizontal="center" vertical="center" shrinkToFit="1"/>
    </xf>
    <xf numFmtId="0" fontId="38" fillId="0" borderId="64" xfId="0" applyFont="1" applyBorder="1" applyAlignment="1">
      <alignment horizontal="center" vertical="center" shrinkToFit="1"/>
    </xf>
    <xf numFmtId="185" fontId="37" fillId="0" borderId="13" xfId="0" applyNumberFormat="1" applyFont="1" applyBorder="1" applyAlignment="1">
      <alignment horizontal="center" vertical="center" shrinkToFit="1"/>
    </xf>
    <xf numFmtId="185" fontId="37" fillId="0" borderId="0" xfId="0" applyNumberFormat="1" applyFont="1" applyAlignment="1">
      <alignment horizontal="center" vertical="center" shrinkToFit="1"/>
    </xf>
    <xf numFmtId="185" fontId="37" fillId="0" borderId="14" xfId="0" applyNumberFormat="1" applyFont="1" applyBorder="1" applyAlignment="1">
      <alignment horizontal="center" vertical="center" shrinkToFit="1"/>
    </xf>
    <xf numFmtId="185" fontId="37" fillId="0" borderId="10" xfId="0" applyNumberFormat="1" applyFont="1" applyBorder="1" applyAlignment="1">
      <alignment horizontal="center" vertical="center" shrinkToFit="1"/>
    </xf>
    <xf numFmtId="185" fontId="37" fillId="0" borderId="11" xfId="0" applyNumberFormat="1" applyFont="1" applyBorder="1" applyAlignment="1">
      <alignment horizontal="center" vertical="center" shrinkToFit="1"/>
    </xf>
    <xf numFmtId="185" fontId="37" fillId="0" borderId="12" xfId="0" applyNumberFormat="1" applyFont="1" applyBorder="1" applyAlignment="1">
      <alignment horizontal="center" vertical="center" shrinkToFit="1"/>
    </xf>
    <xf numFmtId="185" fontId="37" fillId="2" borderId="13" xfId="0" applyNumberFormat="1" applyFont="1" applyFill="1" applyBorder="1" applyAlignment="1">
      <alignment horizontal="center" vertical="center" shrinkToFit="1"/>
    </xf>
    <xf numFmtId="185" fontId="37" fillId="2" borderId="0" xfId="0" applyNumberFormat="1" applyFont="1" applyFill="1" applyAlignment="1">
      <alignment horizontal="center" vertical="center" shrinkToFit="1"/>
    </xf>
    <xf numFmtId="185" fontId="37" fillId="2" borderId="14" xfId="0" applyNumberFormat="1" applyFont="1" applyFill="1" applyBorder="1" applyAlignment="1">
      <alignment horizontal="center" vertical="center" shrinkToFit="1"/>
    </xf>
    <xf numFmtId="185" fontId="37" fillId="2" borderId="10" xfId="0" applyNumberFormat="1" applyFont="1" applyFill="1" applyBorder="1" applyAlignment="1">
      <alignment horizontal="center" vertical="center" shrinkToFit="1"/>
    </xf>
    <xf numFmtId="185" fontId="37" fillId="2" borderId="11" xfId="0" applyNumberFormat="1" applyFont="1" applyFill="1" applyBorder="1" applyAlignment="1">
      <alignment horizontal="center" vertical="center" shrinkToFit="1"/>
    </xf>
    <xf numFmtId="185" fontId="37" fillId="2" borderId="12" xfId="0" applyNumberFormat="1" applyFont="1" applyFill="1" applyBorder="1" applyAlignment="1">
      <alignment horizontal="center" vertical="center" shrinkToFit="1"/>
    </xf>
    <xf numFmtId="0" fontId="38" fillId="0" borderId="5" xfId="0" applyFont="1" applyBorder="1" applyAlignment="1">
      <alignment horizontal="center" vertical="center" wrapText="1"/>
    </xf>
    <xf numFmtId="0" fontId="38" fillId="0" borderId="9" xfId="0" applyFont="1" applyBorder="1" applyAlignment="1">
      <alignment horizontal="center" vertical="center" wrapText="1"/>
    </xf>
    <xf numFmtId="0" fontId="38" fillId="0" borderId="6" xfId="0" applyFont="1" applyBorder="1" applyAlignment="1">
      <alignment horizontal="center" vertical="center" wrapText="1"/>
    </xf>
    <xf numFmtId="0" fontId="38" fillId="0" borderId="10" xfId="0" applyFont="1" applyBorder="1" applyAlignment="1">
      <alignment horizontal="center" vertical="center" wrapText="1"/>
    </xf>
    <xf numFmtId="0" fontId="38" fillId="0" borderId="11" xfId="0" applyFont="1" applyBorder="1" applyAlignment="1">
      <alignment horizontal="center" vertical="center" wrapText="1"/>
    </xf>
    <xf numFmtId="0" fontId="38" fillId="0" borderId="12" xfId="0" applyFont="1" applyBorder="1" applyAlignment="1">
      <alignment horizontal="center" vertical="center" wrapText="1"/>
    </xf>
    <xf numFmtId="0" fontId="76" fillId="0" borderId="0" xfId="0" applyFont="1" applyAlignment="1">
      <alignment horizontal="justify" vertical="center" wrapText="1"/>
    </xf>
    <xf numFmtId="0" fontId="61" fillId="0" borderId="0" xfId="0" applyFont="1">
      <alignment vertical="center"/>
    </xf>
    <xf numFmtId="0" fontId="77" fillId="0" borderId="0" xfId="0" applyFont="1" applyAlignment="1">
      <alignment horizontal="center" vertical="center" wrapText="1"/>
    </xf>
    <xf numFmtId="0" fontId="76" fillId="0" borderId="7" xfId="0" applyFont="1" applyBorder="1" applyAlignment="1">
      <alignment horizontal="center" vertical="center"/>
    </xf>
    <xf numFmtId="0" fontId="76" fillId="0" borderId="8" xfId="0" applyFont="1" applyBorder="1" applyAlignment="1">
      <alignment horizontal="center" vertical="center"/>
    </xf>
    <xf numFmtId="0" fontId="76" fillId="0" borderId="5" xfId="0" applyFont="1" applyBorder="1" applyAlignment="1">
      <alignment horizontal="center" vertical="center"/>
    </xf>
    <xf numFmtId="0" fontId="76" fillId="0" borderId="9" xfId="0" applyFont="1" applyBorder="1" applyAlignment="1">
      <alignment horizontal="center" vertical="center"/>
    </xf>
    <xf numFmtId="0" fontId="76" fillId="0" borderId="6" xfId="0" applyFont="1" applyBorder="1" applyAlignment="1">
      <alignment horizontal="center" vertical="center"/>
    </xf>
    <xf numFmtId="0" fontId="76" fillId="0" borderId="61" xfId="0" applyFont="1" applyBorder="1" applyAlignment="1">
      <alignment horizontal="center" vertical="center"/>
    </xf>
    <xf numFmtId="0" fontId="76" fillId="0" borderId="60" xfId="0" applyFont="1" applyBorder="1" applyAlignment="1">
      <alignment horizontal="center" vertical="center"/>
    </xf>
    <xf numFmtId="0" fontId="76" fillId="0" borderId="59" xfId="0" applyFont="1" applyBorder="1" applyAlignment="1">
      <alignment horizontal="center" vertical="center"/>
    </xf>
    <xf numFmtId="0" fontId="76" fillId="0" borderId="26" xfId="0" applyFont="1" applyBorder="1" applyAlignment="1">
      <alignment horizontal="center" vertical="center"/>
    </xf>
    <xf numFmtId="0" fontId="76" fillId="0" borderId="2" xfId="0" applyFont="1" applyBorder="1" applyAlignment="1">
      <alignment horizontal="center" vertical="center"/>
    </xf>
    <xf numFmtId="0" fontId="76" fillId="0" borderId="3" xfId="0" applyFont="1" applyBorder="1" applyAlignment="1">
      <alignment horizontal="center" vertical="center"/>
    </xf>
    <xf numFmtId="0" fontId="76" fillId="0" borderId="4" xfId="0" applyFont="1" applyBorder="1" applyAlignment="1">
      <alignment horizontal="center" vertical="center"/>
    </xf>
    <xf numFmtId="0" fontId="76" fillId="0" borderId="1" xfId="0" applyFont="1" applyBorder="1" applyAlignment="1">
      <alignment horizontal="center" vertical="center"/>
    </xf>
    <xf numFmtId="0" fontId="76" fillId="0" borderId="2" xfId="0" applyFont="1" applyBorder="1" applyAlignment="1">
      <alignment horizontal="center" vertical="center" wrapText="1"/>
    </xf>
    <xf numFmtId="0" fontId="76" fillId="0" borderId="3" xfId="0" applyFont="1" applyBorder="1" applyAlignment="1">
      <alignment horizontal="center" vertical="center" wrapText="1"/>
    </xf>
    <xf numFmtId="0" fontId="76" fillId="0" borderId="4" xfId="0" applyFont="1" applyBorder="1" applyAlignment="1">
      <alignment horizontal="center" vertical="center" wrapText="1"/>
    </xf>
    <xf numFmtId="0" fontId="76" fillId="0" borderId="3" xfId="0" applyFont="1" applyBorder="1" applyAlignment="1">
      <alignment horizontal="left" vertical="center"/>
    </xf>
    <xf numFmtId="0" fontId="76" fillId="0" borderId="4" xfId="0" applyFont="1" applyBorder="1" applyAlignment="1">
      <alignment horizontal="left" vertical="center"/>
    </xf>
    <xf numFmtId="0" fontId="76" fillId="0" borderId="2" xfId="0" applyFont="1" applyBorder="1" applyAlignment="1">
      <alignment horizontal="left" vertical="center" wrapText="1"/>
    </xf>
    <xf numFmtId="0" fontId="76" fillId="0" borderId="3" xfId="0" applyFont="1" applyBorder="1" applyAlignment="1">
      <alignment horizontal="left" vertical="center" wrapText="1"/>
    </xf>
    <xf numFmtId="0" fontId="76" fillId="0" borderId="4" xfId="0" applyFont="1" applyBorder="1" applyAlignment="1">
      <alignment horizontal="left" vertical="center" wrapText="1"/>
    </xf>
    <xf numFmtId="0" fontId="76" fillId="0" borderId="2" xfId="0" applyFont="1" applyBorder="1" applyAlignment="1">
      <alignment horizontal="right" vertical="center"/>
    </xf>
    <xf numFmtId="0" fontId="76" fillId="0" borderId="3" xfId="0" applyFont="1" applyBorder="1" applyAlignment="1">
      <alignment horizontal="right" vertical="center"/>
    </xf>
    <xf numFmtId="0" fontId="76" fillId="0" borderId="4" xfId="0" applyFont="1" applyBorder="1" applyAlignment="1">
      <alignment horizontal="right" vertical="center"/>
    </xf>
    <xf numFmtId="0" fontId="76" fillId="0" borderId="1" xfId="0" applyFont="1" applyBorder="1" applyAlignment="1">
      <alignment horizontal="left" vertical="center" wrapText="1"/>
    </xf>
    <xf numFmtId="0" fontId="76" fillId="0" borderId="1" xfId="0" applyFont="1" applyBorder="1" applyAlignment="1">
      <alignment horizontal="left" vertical="center"/>
    </xf>
    <xf numFmtId="0" fontId="61" fillId="0" borderId="2" xfId="0" applyFont="1" applyBorder="1" applyAlignment="1">
      <alignment horizontal="left" vertical="center" wrapText="1"/>
    </xf>
    <xf numFmtId="0" fontId="61" fillId="0" borderId="3" xfId="0" applyFont="1" applyBorder="1" applyAlignment="1">
      <alignment horizontal="left" vertical="center" wrapText="1"/>
    </xf>
    <xf numFmtId="0" fontId="61" fillId="0" borderId="4" xfId="0" applyFont="1" applyBorder="1" applyAlignment="1">
      <alignment horizontal="left" vertical="center" wrapText="1"/>
    </xf>
    <xf numFmtId="0" fontId="61" fillId="0" borderId="0" xfId="0" applyFont="1" applyAlignment="1">
      <alignment vertical="center" shrinkToFit="1"/>
    </xf>
    <xf numFmtId="0" fontId="61" fillId="0" borderId="0" xfId="0" applyFont="1" applyAlignment="1" applyProtection="1">
      <alignment horizontal="center" vertical="center"/>
      <protection locked="0"/>
    </xf>
    <xf numFmtId="0" fontId="61" fillId="0" borderId="0" xfId="0" applyFont="1" applyAlignment="1">
      <alignment horizontal="center" vertical="center"/>
    </xf>
    <xf numFmtId="0" fontId="76" fillId="0" borderId="9" xfId="0" applyFont="1" applyBorder="1" applyAlignment="1">
      <alignment horizontal="left" vertical="center" wrapText="1"/>
    </xf>
    <xf numFmtId="0" fontId="63" fillId="0" borderId="0" xfId="0" applyFont="1" applyAlignment="1">
      <alignment horizontal="justify" vertical="center" wrapText="1"/>
    </xf>
    <xf numFmtId="0" fontId="64" fillId="0" borderId="0" xfId="0" applyFont="1">
      <alignment vertical="center"/>
    </xf>
    <xf numFmtId="0" fontId="63" fillId="0" borderId="0" xfId="0" applyFont="1" applyAlignment="1">
      <alignment horizontal="center" vertical="center" wrapText="1"/>
    </xf>
    <xf numFmtId="184" fontId="63" fillId="0" borderId="0" xfId="0" applyNumberFormat="1" applyFont="1" applyAlignment="1">
      <alignment horizontal="center" vertical="center" shrinkToFit="1"/>
    </xf>
    <xf numFmtId="0" fontId="64" fillId="0" borderId="0" xfId="0" applyFont="1" applyAlignment="1">
      <alignment horizontal="center" vertical="center"/>
    </xf>
    <xf numFmtId="0" fontId="64" fillId="0" borderId="11" xfId="0" applyFont="1" applyBorder="1" applyAlignment="1">
      <alignment vertical="center" shrinkToFit="1"/>
    </xf>
    <xf numFmtId="0" fontId="64" fillId="0" borderId="11" xfId="0" applyFont="1" applyBorder="1" applyAlignment="1" applyProtection="1">
      <alignment horizontal="center" vertical="center"/>
      <protection locked="0"/>
    </xf>
    <xf numFmtId="0" fontId="64" fillId="0" borderId="3" xfId="0" applyFont="1" applyBorder="1" applyAlignment="1">
      <alignment vertical="center" shrinkToFit="1"/>
    </xf>
    <xf numFmtId="0" fontId="64" fillId="0" borderId="3" xfId="0" applyFont="1" applyBorder="1" applyAlignment="1" applyProtection="1">
      <alignment horizontal="center" vertical="center"/>
    </xf>
    <xf numFmtId="0" fontId="37" fillId="0" borderId="1" xfId="1" applyFont="1" applyBorder="1" applyAlignment="1">
      <alignment horizontal="center" vertical="center"/>
    </xf>
    <xf numFmtId="0" fontId="40" fillId="0" borderId="0" xfId="1" applyFont="1" applyAlignment="1">
      <alignment horizontal="center" vertical="center"/>
    </xf>
    <xf numFmtId="0" fontId="30" fillId="0" borderId="5" xfId="0" applyFont="1" applyBorder="1" applyAlignment="1">
      <alignment horizontal="center" vertical="center" wrapText="1"/>
    </xf>
    <xf numFmtId="0" fontId="30" fillId="0" borderId="10" xfId="0" applyFont="1" applyBorder="1" applyAlignment="1">
      <alignment horizontal="center" vertical="center" wrapText="1"/>
    </xf>
    <xf numFmtId="0" fontId="8" fillId="0" borderId="9" xfId="0" applyFont="1" applyBorder="1" applyAlignment="1">
      <alignment horizontal="center" vertical="center"/>
    </xf>
    <xf numFmtId="0" fontId="8" fillId="0" borderId="6" xfId="0" applyFont="1" applyBorder="1" applyAlignment="1">
      <alignment horizontal="center" vertical="center"/>
    </xf>
    <xf numFmtId="0" fontId="8" fillId="0" borderId="10" xfId="0" applyFont="1" applyBorder="1" applyAlignment="1">
      <alignment horizontal="center" vertical="center"/>
    </xf>
    <xf numFmtId="0" fontId="8" fillId="0" borderId="11" xfId="0" applyFont="1" applyBorder="1" applyAlignment="1">
      <alignment horizontal="center" vertical="center"/>
    </xf>
    <xf numFmtId="0" fontId="8" fillId="0" borderId="12" xfId="0" applyFont="1" applyBorder="1" applyAlignment="1">
      <alignment horizontal="center" vertical="center"/>
    </xf>
    <xf numFmtId="179" fontId="2" fillId="2" borderId="2" xfId="0" applyNumberFormat="1" applyFont="1" applyFill="1" applyBorder="1" applyAlignment="1">
      <alignment horizontal="right" vertical="center"/>
    </xf>
    <xf numFmtId="179" fontId="2" fillId="2" borderId="3" xfId="0" applyNumberFormat="1" applyFont="1" applyFill="1" applyBorder="1" applyAlignment="1">
      <alignment horizontal="right" vertical="center"/>
    </xf>
    <xf numFmtId="179" fontId="2" fillId="2" borderId="4" xfId="0" applyNumberFormat="1" applyFont="1" applyFill="1" applyBorder="1" applyAlignment="1">
      <alignment horizontal="right" vertical="center"/>
    </xf>
    <xf numFmtId="0" fontId="2" fillId="0" borderId="1" xfId="0" applyFont="1" applyBorder="1" applyAlignment="1">
      <alignment horizontal="right" vertical="center"/>
    </xf>
    <xf numFmtId="0" fontId="17" fillId="0" borderId="0" xfId="0" applyFont="1" applyAlignment="1">
      <alignment horizontal="center" vertical="center"/>
    </xf>
    <xf numFmtId="38" fontId="2" fillId="0" borderId="69" xfId="3" applyFont="1" applyFill="1" applyBorder="1" applyAlignment="1">
      <alignment horizontal="left" vertical="center"/>
    </xf>
    <xf numFmtId="38" fontId="2" fillId="0" borderId="68" xfId="3" applyFont="1" applyFill="1" applyBorder="1" applyAlignment="1">
      <alignment horizontal="left" vertical="center"/>
    </xf>
    <xf numFmtId="38" fontId="2" fillId="0" borderId="67" xfId="3" applyFont="1" applyFill="1" applyBorder="1" applyAlignment="1">
      <alignment horizontal="left" vertical="center"/>
    </xf>
    <xf numFmtId="38" fontId="2" fillId="0" borderId="72" xfId="3" applyFont="1" applyFill="1" applyBorder="1" applyAlignment="1">
      <alignment horizontal="left" vertical="center" shrinkToFit="1"/>
    </xf>
    <xf numFmtId="38" fontId="2" fillId="0" borderId="71" xfId="3" applyFont="1" applyFill="1" applyBorder="1" applyAlignment="1">
      <alignment horizontal="left" vertical="center" shrinkToFit="1"/>
    </xf>
    <xf numFmtId="38" fontId="2" fillId="0" borderId="70" xfId="3" applyFont="1" applyFill="1" applyBorder="1" applyAlignment="1">
      <alignment horizontal="left" vertical="center" shrinkToFit="1"/>
    </xf>
    <xf numFmtId="0" fontId="51" fillId="6" borderId="5" xfId="0" applyFont="1" applyFill="1" applyBorder="1" applyAlignment="1">
      <alignment horizontal="center" vertical="center" wrapText="1"/>
    </xf>
    <xf numFmtId="0" fontId="51" fillId="6" borderId="6" xfId="0" applyFont="1" applyFill="1" applyBorder="1" applyAlignment="1">
      <alignment horizontal="center" vertical="center" wrapText="1"/>
    </xf>
    <xf numFmtId="0" fontId="51" fillId="6" borderId="10" xfId="0" applyFont="1" applyFill="1" applyBorder="1" applyAlignment="1">
      <alignment horizontal="center" vertical="center" wrapText="1"/>
    </xf>
    <xf numFmtId="0" fontId="51" fillId="6" borderId="12" xfId="0" applyFont="1" applyFill="1" applyBorder="1" applyAlignment="1">
      <alignment horizontal="center" vertical="center" wrapText="1"/>
    </xf>
    <xf numFmtId="0" fontId="49" fillId="0" borderId="11" xfId="0" applyFont="1" applyBorder="1" applyAlignment="1">
      <alignment horizontal="center" vertical="center" shrinkToFit="1"/>
    </xf>
    <xf numFmtId="13" fontId="2" fillId="4" borderId="2" xfId="0" applyNumberFormat="1" applyFont="1" applyFill="1" applyBorder="1" applyAlignment="1">
      <alignment horizontal="center" vertical="center"/>
    </xf>
    <xf numFmtId="13" fontId="2" fillId="4" borderId="4" xfId="0" applyNumberFormat="1" applyFont="1" applyFill="1" applyBorder="1" applyAlignment="1">
      <alignment horizontal="center" vertical="center"/>
    </xf>
    <xf numFmtId="0" fontId="52" fillId="0" borderId="0" xfId="0" applyFont="1" applyAlignment="1">
      <alignment horizontal="center" vertical="center" wrapText="1"/>
    </xf>
    <xf numFmtId="0" fontId="51" fillId="6" borderId="2" xfId="0" applyFont="1" applyFill="1" applyBorder="1" applyAlignment="1">
      <alignment horizontal="center" vertical="center" wrapText="1"/>
    </xf>
    <xf numFmtId="0" fontId="51" fillId="6" borderId="3" xfId="0" applyFont="1" applyFill="1" applyBorder="1" applyAlignment="1">
      <alignment horizontal="center" vertical="center" wrapText="1"/>
    </xf>
    <xf numFmtId="0" fontId="51" fillId="6" borderId="4" xfId="0" applyFont="1" applyFill="1" applyBorder="1" applyAlignment="1">
      <alignment horizontal="center" vertical="center" wrapText="1"/>
    </xf>
    <xf numFmtId="0" fontId="51" fillId="6" borderId="7" xfId="0" applyFont="1" applyFill="1" applyBorder="1" applyAlignment="1">
      <alignment horizontal="center" vertical="center" wrapText="1"/>
    </xf>
    <xf numFmtId="0" fontId="51" fillId="6" borderId="8" xfId="0" applyFont="1" applyFill="1" applyBorder="1" applyAlignment="1">
      <alignment horizontal="center" vertical="center" wrapText="1"/>
    </xf>
    <xf numFmtId="13" fontId="2" fillId="7" borderId="2" xfId="4" applyNumberFormat="1" applyFont="1" applyFill="1" applyBorder="1" applyAlignment="1">
      <alignment horizontal="center" vertical="center"/>
    </xf>
    <xf numFmtId="13" fontId="2" fillId="7" borderId="4" xfId="4" applyNumberFormat="1" applyFont="1" applyFill="1" applyBorder="1" applyAlignment="1">
      <alignment horizontal="center" vertical="center"/>
    </xf>
    <xf numFmtId="38" fontId="2" fillId="0" borderId="0" xfId="3" applyFont="1" applyAlignment="1">
      <alignment horizontal="center" vertical="center"/>
    </xf>
    <xf numFmtId="38" fontId="2" fillId="6" borderId="2" xfId="3" applyFont="1" applyFill="1" applyBorder="1" applyAlignment="1">
      <alignment horizontal="center" vertical="center" shrinkToFit="1"/>
    </xf>
    <xf numFmtId="38" fontId="2" fillId="6" borderId="3" xfId="3" applyFont="1" applyFill="1" applyBorder="1" applyAlignment="1">
      <alignment horizontal="center" vertical="center" shrinkToFit="1"/>
    </xf>
    <xf numFmtId="38" fontId="2" fillId="6" borderId="10" xfId="3" applyFont="1" applyFill="1" applyBorder="1" applyAlignment="1">
      <alignment vertical="center" shrinkToFit="1"/>
    </xf>
    <xf numFmtId="38" fontId="2" fillId="6" borderId="11" xfId="3" applyFont="1" applyFill="1" applyBorder="1" applyAlignment="1">
      <alignment vertical="center" shrinkToFit="1"/>
    </xf>
    <xf numFmtId="38" fontId="2" fillId="6" borderId="12" xfId="3" applyFont="1" applyFill="1" applyBorder="1" applyAlignment="1">
      <alignment vertical="center" shrinkToFit="1"/>
    </xf>
    <xf numFmtId="38" fontId="27" fillId="0" borderId="0" xfId="3" applyFont="1" applyAlignment="1">
      <alignment horizontal="center" vertical="center" shrinkToFit="1"/>
    </xf>
    <xf numFmtId="38" fontId="27" fillId="5" borderId="0" xfId="3" applyFont="1" applyFill="1" applyAlignment="1">
      <alignment horizontal="center" vertical="center"/>
    </xf>
    <xf numFmtId="0" fontId="2" fillId="0" borderId="7" xfId="0" applyFont="1" applyBorder="1" applyAlignment="1">
      <alignment horizontal="center" vertical="center" shrinkToFit="1"/>
    </xf>
    <xf numFmtId="0" fontId="2" fillId="6" borderId="2" xfId="0" applyFont="1" applyFill="1" applyBorder="1" applyAlignment="1">
      <alignment horizontal="center" vertical="center"/>
    </xf>
    <xf numFmtId="0" fontId="2" fillId="6" borderId="3" xfId="0" applyFont="1" applyFill="1" applyBorder="1" applyAlignment="1">
      <alignment horizontal="center" vertical="center"/>
    </xf>
    <xf numFmtId="0" fontId="2" fillId="6" borderId="4" xfId="0" applyFont="1" applyFill="1" applyBorder="1" applyAlignment="1">
      <alignment horizontal="center" vertical="center"/>
    </xf>
    <xf numFmtId="0" fontId="2" fillId="0" borderId="0" xfId="0" applyFont="1" applyAlignment="1">
      <alignment horizontal="distributed" vertical="center"/>
    </xf>
    <xf numFmtId="0" fontId="2" fillId="0" borderId="0" xfId="0" applyFont="1" applyAlignment="1">
      <alignment vertical="center" shrinkToFit="1"/>
    </xf>
    <xf numFmtId="0" fontId="2" fillId="0" borderId="0" xfId="0" applyFont="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wrapText="1" shrinkToFit="1"/>
    </xf>
    <xf numFmtId="0" fontId="33" fillId="0" borderId="0" xfId="0" applyFont="1" applyAlignment="1">
      <alignment horizontal="justify" vertical="center" wrapText="1"/>
    </xf>
    <xf numFmtId="0" fontId="57" fillId="0" borderId="0" xfId="0" applyFont="1" applyAlignment="1">
      <alignment horizontal="center" vertical="center" wrapText="1"/>
    </xf>
    <xf numFmtId="0" fontId="56" fillId="0" borderId="0" xfId="0" applyFont="1" applyAlignment="1">
      <alignment horizontal="center" vertical="center" wrapText="1"/>
    </xf>
    <xf numFmtId="0" fontId="56" fillId="0" borderId="0" xfId="0" applyFont="1" applyAlignment="1">
      <alignment horizontal="center" vertical="center"/>
    </xf>
    <xf numFmtId="0" fontId="33" fillId="0" borderId="0" xfId="0" applyFont="1" applyAlignment="1">
      <alignment horizontal="left" vertical="center" wrapText="1" indent="3"/>
    </xf>
    <xf numFmtId="0" fontId="0" fillId="0" borderId="0" xfId="0" applyAlignment="1">
      <alignment horizontal="left" vertical="center" indent="3"/>
    </xf>
    <xf numFmtId="0" fontId="33" fillId="0" borderId="0" xfId="0" applyFont="1" applyAlignment="1">
      <alignment horizontal="left" vertical="center" wrapText="1" indent="2"/>
    </xf>
    <xf numFmtId="0" fontId="0" fillId="0" borderId="0" xfId="0" applyAlignment="1">
      <alignment horizontal="left" vertical="center" indent="2"/>
    </xf>
    <xf numFmtId="0" fontId="52" fillId="0" borderId="0" xfId="0" applyFont="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76" xfId="0" applyBorder="1" applyAlignment="1">
      <alignment horizontal="center" vertical="center"/>
    </xf>
    <xf numFmtId="0" fontId="0" fillId="0" borderId="77" xfId="0" applyBorder="1" applyAlignment="1">
      <alignment horizontal="center" vertical="center"/>
    </xf>
    <xf numFmtId="0" fontId="0" fillId="0" borderId="7" xfId="0" applyBorder="1" applyAlignment="1">
      <alignment horizontal="center" vertical="center"/>
    </xf>
    <xf numFmtId="0" fontId="0" fillId="0" borderId="78" xfId="0" applyBorder="1" applyAlignment="1">
      <alignment horizontal="center" vertical="center"/>
    </xf>
    <xf numFmtId="0" fontId="0" fillId="0" borderId="8" xfId="0" applyBorder="1" applyAlignment="1">
      <alignment horizontal="center" vertical="center"/>
    </xf>
    <xf numFmtId="0" fontId="70" fillId="0" borderId="7" xfId="0" applyFont="1" applyBorder="1" applyAlignment="1">
      <alignment horizontal="center" vertical="center"/>
    </xf>
    <xf numFmtId="0" fontId="70" fillId="0" borderId="78" xfId="0" applyFont="1" applyBorder="1" applyAlignment="1">
      <alignment horizontal="center" vertical="center"/>
    </xf>
    <xf numFmtId="0" fontId="70" fillId="0" borderId="8" xfId="0" applyFont="1" applyBorder="1" applyAlignment="1">
      <alignment horizontal="center" vertical="center"/>
    </xf>
    <xf numFmtId="0" fontId="11" fillId="0" borderId="1" xfId="0" applyFont="1" applyBorder="1" applyAlignment="1">
      <alignment horizontal="center" vertical="center" wrapText="1"/>
    </xf>
    <xf numFmtId="0" fontId="0" fillId="0" borderId="21" xfId="0" applyBorder="1" applyAlignment="1">
      <alignment horizontal="center" vertical="center"/>
    </xf>
    <xf numFmtId="0" fontId="0" fillId="0" borderId="8" xfId="0" applyBorder="1" applyAlignment="1">
      <alignment horizontal="center" vertical="center" wrapText="1"/>
    </xf>
    <xf numFmtId="0" fontId="0" fillId="0" borderId="32" xfId="0" applyBorder="1" applyAlignment="1">
      <alignment horizontal="center" vertical="center"/>
    </xf>
    <xf numFmtId="0" fontId="0" fillId="0" borderId="34" xfId="0" applyBorder="1" applyAlignment="1">
      <alignment horizontal="center" vertical="center"/>
    </xf>
    <xf numFmtId="0" fontId="0" fillId="0" borderId="33" xfId="0" applyBorder="1" applyAlignment="1">
      <alignment horizontal="center" vertical="center"/>
    </xf>
    <xf numFmtId="0" fontId="0" fillId="0" borderId="74" xfId="0" applyBorder="1" applyAlignment="1">
      <alignment horizontal="center" vertical="center"/>
    </xf>
    <xf numFmtId="0" fontId="0" fillId="0" borderId="75" xfId="0" applyBorder="1" applyAlignment="1">
      <alignment horizontal="center" vertical="center"/>
    </xf>
    <xf numFmtId="0" fontId="0" fillId="0" borderId="7" xfId="0" applyBorder="1" applyAlignment="1">
      <alignment horizontal="center" vertical="center" wrapText="1"/>
    </xf>
    <xf numFmtId="0" fontId="0" fillId="4" borderId="1" xfId="0" applyFill="1" applyBorder="1" applyAlignment="1">
      <alignment horizontal="center" vertical="center"/>
    </xf>
    <xf numFmtId="0" fontId="0" fillId="4" borderId="2" xfId="0" applyFill="1" applyBorder="1" applyAlignment="1">
      <alignment horizontal="center" vertical="center"/>
    </xf>
    <xf numFmtId="0" fontId="0" fillId="4" borderId="3" xfId="0" applyFill="1" applyBorder="1" applyAlignment="1">
      <alignment horizontal="center" vertical="center"/>
    </xf>
    <xf numFmtId="0" fontId="0" fillId="4" borderId="4" xfId="0" applyFill="1" applyBorder="1" applyAlignment="1">
      <alignment horizontal="center" vertical="center"/>
    </xf>
  </cellXfs>
  <cellStyles count="6">
    <cellStyle name="パーセント 2" xfId="4"/>
    <cellStyle name="ハイパーリンク" xfId="5" builtinId="8"/>
    <cellStyle name="桁区切り 2" xfId="3"/>
    <cellStyle name="標準" xfId="0" builtinId="0"/>
    <cellStyle name="標準 2" xfId="1"/>
    <cellStyle name="標準 2 2" xfId="2"/>
  </cellStyles>
  <dxfs count="19">
    <dxf>
      <fill>
        <patternFill>
          <bgColor rgb="FFFFFF00"/>
        </patternFill>
      </fill>
    </dxf>
    <dxf>
      <fill>
        <patternFill>
          <bgColor rgb="FFFFFF00"/>
        </patternFill>
      </fill>
    </dxf>
    <dxf>
      <fill>
        <patternFill>
          <bgColor rgb="FFFFFF00"/>
        </patternFill>
      </fill>
    </dxf>
    <dxf>
      <font>
        <color auto="1"/>
      </font>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auto="1"/>
      </font>
      <fill>
        <patternFill>
          <bgColor rgb="FFFFFF00"/>
        </patternFill>
      </fill>
    </dxf>
    <dxf>
      <fill>
        <patternFill>
          <bgColor rgb="FFFFFF00"/>
        </patternFill>
      </fill>
    </dxf>
    <dxf>
      <font>
        <color auto="1"/>
      </font>
      <fill>
        <patternFill>
          <bgColor rgb="FFFFFF00"/>
        </patternFill>
      </fill>
    </dxf>
    <dxf>
      <font>
        <color auto="1"/>
      </font>
      <fill>
        <patternFill>
          <bgColor rgb="FFFFFF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FF0000"/>
      </font>
    </dxf>
    <dxf>
      <font>
        <color rgb="FF9C0006"/>
      </font>
    </dxf>
    <dxf>
      <font>
        <color rgb="FFFF0000"/>
      </font>
    </dxf>
    <dxf>
      <font>
        <color rgb="FFFFFFCC"/>
      </font>
    </dxf>
  </dxfs>
  <tableStyles count="0" defaultTableStyle="TableStyleMedium2" defaultPivotStyle="PivotStyleLight16"/>
  <colors>
    <mruColors>
      <color rgb="FFFFFFCC"/>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5.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4.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2.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 Id="rId27" Type="http://schemas.openxmlformats.org/officeDocument/2006/relationships/theme" Target="theme/theme1.xml"/><Relationship Id="rId30"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74</xdr:col>
      <xdr:colOff>154780</xdr:colOff>
      <xdr:row>39</xdr:row>
      <xdr:rowOff>0</xdr:rowOff>
    </xdr:from>
    <xdr:to>
      <xdr:col>81</xdr:col>
      <xdr:colOff>0</xdr:colOff>
      <xdr:row>41</xdr:row>
      <xdr:rowOff>142875</xdr:rowOff>
    </xdr:to>
    <xdr:sp macro="" textlink="">
      <xdr:nvSpPr>
        <xdr:cNvPr id="6" name="テキスト ボックス 5" hidden="1">
          <a:extLst>
            <a:ext uri="{FF2B5EF4-FFF2-40B4-BE49-F238E27FC236}">
              <a16:creationId xmlns:a16="http://schemas.microsoft.com/office/drawing/2014/main" id="{00000000-0008-0000-0000-000006000000}"/>
            </a:ext>
          </a:extLst>
        </xdr:cNvPr>
        <xdr:cNvSpPr txBox="1"/>
      </xdr:nvSpPr>
      <xdr:spPr>
        <a:xfrm>
          <a:off x="18871405" y="8393907"/>
          <a:ext cx="2833689" cy="6667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chemeClr val="bg1"/>
              </a:solidFill>
            </a:rPr>
            <a:t>※</a:t>
          </a:r>
          <a:r>
            <a:rPr kumimoji="1" lang="ja-JP" altLang="en-US" sz="1100">
              <a:solidFill>
                <a:schemeClr val="bg1"/>
              </a:solidFill>
            </a:rPr>
            <a:t>千円以上又はマイナスになっているときは県費、市町費を要確認</a:t>
          </a:r>
        </a:p>
      </xdr:txBody>
    </xdr:sp>
    <xdr:clientData/>
  </xdr:twoCellAnchor>
  <xdr:twoCellAnchor>
    <xdr:from>
      <xdr:col>70</xdr:col>
      <xdr:colOff>0</xdr:colOff>
      <xdr:row>2</xdr:row>
      <xdr:rowOff>0</xdr:rowOff>
    </xdr:from>
    <xdr:to>
      <xdr:col>78</xdr:col>
      <xdr:colOff>86846</xdr:colOff>
      <xdr:row>7</xdr:row>
      <xdr:rowOff>181395</xdr:rowOff>
    </xdr:to>
    <xdr:sp macro="" textlink="">
      <xdr:nvSpPr>
        <xdr:cNvPr id="4" name="テキスト ボックス 3" hidden="1">
          <a:extLst>
            <a:ext uri="{FF2B5EF4-FFF2-40B4-BE49-F238E27FC236}">
              <a16:creationId xmlns:a16="http://schemas.microsoft.com/office/drawing/2014/main" id="{00000000-0008-0000-0000-000004000000}"/>
            </a:ext>
          </a:extLst>
        </xdr:cNvPr>
        <xdr:cNvSpPr txBox="1"/>
      </xdr:nvSpPr>
      <xdr:spPr>
        <a:xfrm>
          <a:off x="17002125" y="381000"/>
          <a:ext cx="2801471" cy="128867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黄色のセル：直接入力</a:t>
          </a:r>
          <a:endParaRPr kumimoji="1" lang="en-US" altLang="ja-JP" sz="1100"/>
        </a:p>
        <a:p>
          <a:r>
            <a:rPr kumimoji="1" lang="ja-JP" altLang="en-US" sz="1100"/>
            <a:t>水色のセル：リストから選択</a:t>
          </a:r>
          <a:endParaRPr kumimoji="1" lang="en-US" altLang="ja-JP" sz="1100"/>
        </a:p>
        <a:p>
          <a:r>
            <a:rPr kumimoji="1" lang="ja-JP" altLang="en-US" sz="1100"/>
            <a:t>白色のセル：数式がはいっているため、原則触らない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22</xdr:col>
      <xdr:colOff>137159</xdr:colOff>
      <xdr:row>27</xdr:row>
      <xdr:rowOff>133349</xdr:rowOff>
    </xdr:from>
    <xdr:to>
      <xdr:col>31</xdr:col>
      <xdr:colOff>41909</xdr:colOff>
      <xdr:row>29</xdr:row>
      <xdr:rowOff>152400</xdr:rowOff>
    </xdr:to>
    <xdr:sp macro="" textlink="">
      <xdr:nvSpPr>
        <xdr:cNvPr id="2" name="AutoShape 83">
          <a:extLst>
            <a:ext uri="{FF2B5EF4-FFF2-40B4-BE49-F238E27FC236}">
              <a16:creationId xmlns:a16="http://schemas.microsoft.com/office/drawing/2014/main" id="{00000000-0008-0000-0200-000002000000}"/>
            </a:ext>
          </a:extLst>
        </xdr:cNvPr>
        <xdr:cNvSpPr>
          <a:spLocks noChangeArrowheads="1"/>
        </xdr:cNvSpPr>
      </xdr:nvSpPr>
      <xdr:spPr bwMode="auto">
        <a:xfrm>
          <a:off x="14801849" y="6309359"/>
          <a:ext cx="5909310" cy="472441"/>
        </a:xfrm>
        <a:prstGeom prst="wedgeRoundRectCallout">
          <a:avLst>
            <a:gd name="adj1" fmla="val -20210"/>
            <a:gd name="adj2" fmla="val -77565"/>
            <a:gd name="adj3" fmla="val 16667"/>
          </a:avLst>
        </a:prstGeom>
        <a:solidFill>
          <a:srgbClr xmlns:mc="http://schemas.openxmlformats.org/markup-compatibility/2006" xmlns:a14="http://schemas.microsoft.com/office/drawing/2010/main" val="FF99CC" mc:Ignorable="a14" a14:legacySpreadsheetColorIndex="45">
            <a:alpha val="74000"/>
          </a:srgb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BIZ UDPゴシック" panose="020B0400000000000000" pitchFamily="50" charset="-128"/>
              <a:ea typeface="BIZ UDPゴシック" panose="020B0400000000000000" pitchFamily="50" charset="-128"/>
            </a:rPr>
            <a:t>誓約書を提出する日付を入力してください。</a:t>
          </a:r>
          <a:endParaRPr lang="ja-JP" altLang="en-US" sz="600" b="0" i="0" u="none" strike="noStrike" baseline="0">
            <a:solidFill>
              <a:srgbClr val="000000"/>
            </a:solidFill>
            <a:latin typeface="BIZ UDPゴシック" panose="020B0400000000000000" pitchFamily="50" charset="-128"/>
            <a:ea typeface="BIZ UDPゴシック" panose="020B0400000000000000" pitchFamily="50" charset="-128"/>
          </a:endParaRPr>
        </a:p>
      </xdr:txBody>
    </xdr:sp>
    <xdr:clientData fLocksWithSheet="0" fPrintsWithSheet="0"/>
  </xdr:twoCellAnchor>
</xdr:wsDr>
</file>

<file path=xl/drawings/drawing3.xml><?xml version="1.0" encoding="utf-8"?>
<xdr:wsDr xmlns:xdr="http://schemas.openxmlformats.org/drawingml/2006/spreadsheetDrawing" xmlns:a="http://schemas.openxmlformats.org/drawingml/2006/main">
  <xdr:twoCellAnchor>
    <xdr:from>
      <xdr:col>5</xdr:col>
      <xdr:colOff>15240</xdr:colOff>
      <xdr:row>34</xdr:row>
      <xdr:rowOff>179070</xdr:rowOff>
    </xdr:from>
    <xdr:to>
      <xdr:col>10</xdr:col>
      <xdr:colOff>102870</xdr:colOff>
      <xdr:row>36</xdr:row>
      <xdr:rowOff>85726</xdr:rowOff>
    </xdr:to>
    <xdr:sp macro="" textlink="">
      <xdr:nvSpPr>
        <xdr:cNvPr id="2" name="AutoShape 83">
          <a:extLst>
            <a:ext uri="{FF2B5EF4-FFF2-40B4-BE49-F238E27FC236}">
              <a16:creationId xmlns:a16="http://schemas.microsoft.com/office/drawing/2014/main" id="{00000000-0008-0000-0300-000002000000}"/>
            </a:ext>
          </a:extLst>
        </xdr:cNvPr>
        <xdr:cNvSpPr>
          <a:spLocks noChangeArrowheads="1"/>
        </xdr:cNvSpPr>
      </xdr:nvSpPr>
      <xdr:spPr bwMode="auto">
        <a:xfrm>
          <a:off x="3352800" y="7263765"/>
          <a:ext cx="3415665" cy="367666"/>
        </a:xfrm>
        <a:prstGeom prst="wedgeRoundRectCallout">
          <a:avLst>
            <a:gd name="adj1" fmla="val 74202"/>
            <a:gd name="adj2" fmla="val -3491"/>
            <a:gd name="adj3" fmla="val 16667"/>
          </a:avLst>
        </a:prstGeom>
        <a:solidFill>
          <a:srgbClr xmlns:mc="http://schemas.openxmlformats.org/markup-compatibility/2006" xmlns:a14="http://schemas.microsoft.com/office/drawing/2010/main" val="FF99CC" mc:Ignorable="a14" a14:legacySpreadsheetColorIndex="45">
            <a:alpha val="74000"/>
          </a:srgb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BIZ UDPゴシック" panose="020B0400000000000000" pitchFamily="50" charset="-128"/>
              <a:ea typeface="BIZ UDPゴシック" panose="020B0400000000000000" pitchFamily="50" charset="-128"/>
            </a:rPr>
            <a:t>自署してください。</a:t>
          </a:r>
          <a:endParaRPr lang="en-US" altLang="ja-JP" sz="800" b="0" i="0" u="none" strike="noStrike" baseline="0">
            <a:solidFill>
              <a:srgbClr val="000000"/>
            </a:solidFill>
            <a:latin typeface="BIZ UDPゴシック" panose="020B0400000000000000" pitchFamily="50" charset="-128"/>
            <a:ea typeface="BIZ UDPゴシック" panose="020B0400000000000000" pitchFamily="50" charset="-128"/>
          </a:endParaRPr>
        </a:p>
        <a:p>
          <a:pPr algn="l" rtl="0">
            <a:defRPr sz="1000"/>
          </a:pPr>
          <a:r>
            <a:rPr lang="ja-JP" altLang="en-US" sz="800" b="0" i="0" u="none" strike="noStrike" baseline="0">
              <a:solidFill>
                <a:srgbClr val="000000"/>
              </a:solidFill>
              <a:latin typeface="BIZ UDPゴシック" panose="020B0400000000000000" pitchFamily="50" charset="-128"/>
              <a:ea typeface="BIZ UDPゴシック" panose="020B0400000000000000" pitchFamily="50" charset="-128"/>
            </a:rPr>
            <a:t>印刷・押印は不可。</a:t>
          </a:r>
          <a:endParaRPr lang="ja-JP" altLang="en-US" sz="600" b="0" i="0" u="none" strike="noStrike" baseline="0">
            <a:solidFill>
              <a:srgbClr val="000000"/>
            </a:solidFill>
            <a:latin typeface="BIZ UDPゴシック" panose="020B0400000000000000" pitchFamily="50" charset="-128"/>
            <a:ea typeface="BIZ UDPゴシック" panose="020B0400000000000000" pitchFamily="50" charset="-128"/>
          </a:endParaRPr>
        </a:p>
      </xdr:txBody>
    </xdr:sp>
    <xdr:clientData fLocksWithSheet="0" fPrintsWithSheet="0"/>
  </xdr:twoCellAnchor>
  <xdr:twoCellAnchor>
    <xdr:from>
      <xdr:col>22</xdr:col>
      <xdr:colOff>169544</xdr:colOff>
      <xdr:row>31</xdr:row>
      <xdr:rowOff>147077</xdr:rowOff>
    </xdr:from>
    <xdr:to>
      <xdr:col>31</xdr:col>
      <xdr:colOff>95250</xdr:colOff>
      <xdr:row>33</xdr:row>
      <xdr:rowOff>116206</xdr:rowOff>
    </xdr:to>
    <xdr:sp macro="" textlink="">
      <xdr:nvSpPr>
        <xdr:cNvPr id="3" name="AutoShape 83">
          <a:extLst>
            <a:ext uri="{FF2B5EF4-FFF2-40B4-BE49-F238E27FC236}">
              <a16:creationId xmlns:a16="http://schemas.microsoft.com/office/drawing/2014/main" id="{00000000-0008-0000-0300-000003000000}"/>
            </a:ext>
          </a:extLst>
        </xdr:cNvPr>
        <xdr:cNvSpPr>
          <a:spLocks noChangeArrowheads="1"/>
        </xdr:cNvSpPr>
      </xdr:nvSpPr>
      <xdr:spPr bwMode="auto">
        <a:xfrm>
          <a:off x="14841854" y="6545972"/>
          <a:ext cx="5918836" cy="428234"/>
        </a:xfrm>
        <a:prstGeom prst="wedgeRoundRectCallout">
          <a:avLst>
            <a:gd name="adj1" fmla="val -80713"/>
            <a:gd name="adj2" fmla="val 46509"/>
            <a:gd name="adj3" fmla="val 16667"/>
          </a:avLst>
        </a:prstGeom>
        <a:solidFill>
          <a:srgbClr xmlns:mc="http://schemas.openxmlformats.org/markup-compatibility/2006" xmlns:a14="http://schemas.microsoft.com/office/drawing/2010/main" val="FF99CC" mc:Ignorable="a14" a14:legacySpreadsheetColorIndex="45">
            <a:alpha val="74000"/>
          </a:srgb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BIZ UDPゴシック" panose="020B0400000000000000" pitchFamily="50" charset="-128"/>
              <a:ea typeface="BIZ UDPゴシック" panose="020B0400000000000000" pitchFamily="50" charset="-128"/>
            </a:rPr>
            <a:t>別紙</a:t>
          </a:r>
          <a:r>
            <a:rPr lang="en-US" altLang="ja-JP" sz="800" b="0" i="0" u="none" strike="noStrike" baseline="0">
              <a:solidFill>
                <a:srgbClr val="000000"/>
              </a:solidFill>
              <a:latin typeface="BIZ UDPゴシック" panose="020B0400000000000000" pitchFamily="50" charset="-128"/>
              <a:ea typeface="BIZ UDPゴシック" panose="020B0400000000000000" pitchFamily="50" charset="-128"/>
            </a:rPr>
            <a:t>D</a:t>
          </a:r>
          <a:r>
            <a:rPr lang="ja-JP" altLang="en-US" sz="800" b="0" i="0" u="none" strike="noStrike" baseline="0">
              <a:solidFill>
                <a:srgbClr val="000000"/>
              </a:solidFill>
              <a:latin typeface="BIZ UDPゴシック" panose="020B0400000000000000" pitchFamily="50" charset="-128"/>
              <a:ea typeface="BIZ UDPゴシック" panose="020B0400000000000000" pitchFamily="50" charset="-128"/>
            </a:rPr>
            <a:t>（暴排誓約書）の日付が転記されるので、記入不要です。</a:t>
          </a:r>
          <a:endParaRPr lang="ja-JP" altLang="en-US" sz="600" b="0" i="0" u="none" strike="noStrike" baseline="0">
            <a:solidFill>
              <a:srgbClr val="000000"/>
            </a:solidFill>
            <a:latin typeface="BIZ UDPゴシック" panose="020B0400000000000000" pitchFamily="50" charset="-128"/>
            <a:ea typeface="BIZ UDPゴシック" panose="020B0400000000000000" pitchFamily="50" charset="-128"/>
          </a:endParaRPr>
        </a:p>
      </xdr:txBody>
    </xdr:sp>
    <xdr:clientData fLocksWithSheet="0" fPrintsWithSheet="0"/>
  </xdr:twoCellAnchor>
  <xdr:twoCellAnchor>
    <xdr:from>
      <xdr:col>0</xdr:col>
      <xdr:colOff>167640</xdr:colOff>
      <xdr:row>9</xdr:row>
      <xdr:rowOff>110490</xdr:rowOff>
    </xdr:from>
    <xdr:to>
      <xdr:col>8</xdr:col>
      <xdr:colOff>0</xdr:colOff>
      <xdr:row>11</xdr:row>
      <xdr:rowOff>20956</xdr:rowOff>
    </xdr:to>
    <xdr:sp macro="" textlink="">
      <xdr:nvSpPr>
        <xdr:cNvPr id="4" name="AutoShape 83">
          <a:extLst>
            <a:ext uri="{FF2B5EF4-FFF2-40B4-BE49-F238E27FC236}">
              <a16:creationId xmlns:a16="http://schemas.microsoft.com/office/drawing/2014/main" id="{00000000-0008-0000-0300-000004000000}"/>
            </a:ext>
          </a:extLst>
        </xdr:cNvPr>
        <xdr:cNvSpPr>
          <a:spLocks noChangeArrowheads="1"/>
        </xdr:cNvSpPr>
      </xdr:nvSpPr>
      <xdr:spPr bwMode="auto">
        <a:xfrm>
          <a:off x="171450" y="2167890"/>
          <a:ext cx="5162550" cy="363856"/>
        </a:xfrm>
        <a:prstGeom prst="wedgeRoundRectCallout">
          <a:avLst>
            <a:gd name="adj1" fmla="val -39037"/>
            <a:gd name="adj2" fmla="val 96349"/>
            <a:gd name="adj3" fmla="val 16667"/>
          </a:avLst>
        </a:prstGeom>
        <a:solidFill>
          <a:srgbClr xmlns:mc="http://schemas.openxmlformats.org/markup-compatibility/2006" xmlns:a14="http://schemas.microsoft.com/office/drawing/2010/main" val="FF99CC" mc:Ignorable="a14" a14:legacySpreadsheetColorIndex="45">
            <a:alpha val="74000"/>
          </a:srgb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BIZ UDPゴシック" panose="020B0400000000000000" pitchFamily="50" charset="-128"/>
              <a:ea typeface="BIZ UDPゴシック" panose="020B0400000000000000" pitchFamily="50" charset="-128"/>
            </a:rPr>
            <a:t>自署する際に確認し、✓を記入してください。</a:t>
          </a:r>
          <a:endParaRPr lang="ja-JP" altLang="en-US" sz="600" b="0" i="0" u="none" strike="noStrike" baseline="0">
            <a:solidFill>
              <a:srgbClr val="000000"/>
            </a:solidFill>
            <a:latin typeface="BIZ UDPゴシック" panose="020B0400000000000000" pitchFamily="50" charset="-128"/>
            <a:ea typeface="BIZ UDPゴシック" panose="020B0400000000000000" pitchFamily="50" charset="-128"/>
          </a:endParaRPr>
        </a:p>
      </xdr:txBody>
    </xdr:sp>
    <xdr:clientData fLocksWithSheet="0" fPrintsWithSheet="0"/>
  </xdr:twoCellAnchor>
</xdr:wsDr>
</file>

<file path=xl/drawings/drawing4.xml><?xml version="1.0" encoding="utf-8"?>
<xdr:wsDr xmlns:xdr="http://schemas.openxmlformats.org/drawingml/2006/spreadsheetDrawing" xmlns:a="http://schemas.openxmlformats.org/drawingml/2006/main">
  <xdr:twoCellAnchor>
    <xdr:from>
      <xdr:col>6</xdr:col>
      <xdr:colOff>220749</xdr:colOff>
      <xdr:row>0</xdr:row>
      <xdr:rowOff>115138</xdr:rowOff>
    </xdr:from>
    <xdr:to>
      <xdr:col>11</xdr:col>
      <xdr:colOff>53885</xdr:colOff>
      <xdr:row>2</xdr:row>
      <xdr:rowOff>35590</xdr:rowOff>
    </xdr:to>
    <xdr:sp macro="" textlink="">
      <xdr:nvSpPr>
        <xdr:cNvPr id="2" name="AutoShape 83">
          <a:extLst>
            <a:ext uri="{FF2B5EF4-FFF2-40B4-BE49-F238E27FC236}">
              <a16:creationId xmlns:a16="http://schemas.microsoft.com/office/drawing/2014/main" id="{00000000-0008-0000-0400-000002000000}"/>
            </a:ext>
          </a:extLst>
        </xdr:cNvPr>
        <xdr:cNvSpPr>
          <a:spLocks noChangeArrowheads="1"/>
        </xdr:cNvSpPr>
      </xdr:nvSpPr>
      <xdr:spPr bwMode="auto">
        <a:xfrm>
          <a:off x="4219344" y="115138"/>
          <a:ext cx="3172601" cy="377652"/>
        </a:xfrm>
        <a:prstGeom prst="wedgeRoundRectCallout">
          <a:avLst>
            <a:gd name="adj1" fmla="val 66856"/>
            <a:gd name="adj2" fmla="val 10795"/>
            <a:gd name="adj3" fmla="val 16667"/>
          </a:avLst>
        </a:prstGeom>
        <a:solidFill>
          <a:srgbClr xmlns:mc="http://schemas.openxmlformats.org/markup-compatibility/2006" xmlns:a14="http://schemas.microsoft.com/office/drawing/2010/main" val="FF99CC" mc:Ignorable="a14" a14:legacySpreadsheetColorIndex="45">
            <a:alpha val="74000"/>
          </a:srgb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BIZ UDPゴシック" panose="020B0400000000000000" pitchFamily="50" charset="-128"/>
              <a:ea typeface="BIZ UDPゴシック" panose="020B0400000000000000" pitchFamily="50" charset="-128"/>
            </a:rPr>
            <a:t>別紙</a:t>
          </a:r>
          <a:r>
            <a:rPr lang="en-US" altLang="ja-JP" sz="800" b="0" i="0" u="none" strike="noStrike" baseline="0">
              <a:solidFill>
                <a:srgbClr val="000000"/>
              </a:solidFill>
              <a:latin typeface="BIZ UDPゴシック" panose="020B0400000000000000" pitchFamily="50" charset="-128"/>
              <a:ea typeface="BIZ UDPゴシック" panose="020B0400000000000000" pitchFamily="50" charset="-128"/>
            </a:rPr>
            <a:t>D</a:t>
          </a:r>
          <a:r>
            <a:rPr lang="ja-JP" altLang="en-US" sz="800" b="0" i="0" u="none" strike="noStrike" baseline="0">
              <a:solidFill>
                <a:srgbClr val="000000"/>
              </a:solidFill>
              <a:latin typeface="BIZ UDPゴシック" panose="020B0400000000000000" pitchFamily="50" charset="-128"/>
              <a:ea typeface="BIZ UDPゴシック" panose="020B0400000000000000" pitchFamily="50" charset="-128"/>
            </a:rPr>
            <a:t>（暴排誓約書）の日付が転記されるので、記入不要です。</a:t>
          </a:r>
          <a:endParaRPr lang="ja-JP" altLang="en-US" sz="600" b="0" i="0" u="none" strike="noStrike" baseline="0">
            <a:solidFill>
              <a:srgbClr val="000000"/>
            </a:solidFill>
            <a:latin typeface="BIZ UDPゴシック" panose="020B0400000000000000" pitchFamily="50" charset="-128"/>
            <a:ea typeface="BIZ UDPゴシック" panose="020B0400000000000000" pitchFamily="50" charset="-128"/>
          </a:endParaRPr>
        </a:p>
      </xdr:txBody>
    </xdr:sp>
    <xdr:clientData fLocksWithSheet="0" fPrintsWithSheet="0"/>
  </xdr:twoCellAnchor>
  <xdr:twoCellAnchor>
    <xdr:from>
      <xdr:col>10</xdr:col>
      <xdr:colOff>46620</xdr:colOff>
      <xdr:row>3</xdr:row>
      <xdr:rowOff>127511</xdr:rowOff>
    </xdr:from>
    <xdr:to>
      <xdr:col>14</xdr:col>
      <xdr:colOff>228978</xdr:colOff>
      <xdr:row>5</xdr:row>
      <xdr:rowOff>47962</xdr:rowOff>
    </xdr:to>
    <xdr:sp macro="" textlink="">
      <xdr:nvSpPr>
        <xdr:cNvPr id="3" name="AutoShape 83">
          <a:extLst>
            <a:ext uri="{FF2B5EF4-FFF2-40B4-BE49-F238E27FC236}">
              <a16:creationId xmlns:a16="http://schemas.microsoft.com/office/drawing/2014/main" id="{00000000-0008-0000-0400-000003000000}"/>
            </a:ext>
          </a:extLst>
        </xdr:cNvPr>
        <xdr:cNvSpPr>
          <a:spLocks noChangeArrowheads="1"/>
        </xdr:cNvSpPr>
      </xdr:nvSpPr>
      <xdr:spPr bwMode="auto">
        <a:xfrm>
          <a:off x="6716025" y="817121"/>
          <a:ext cx="2847453" cy="375746"/>
        </a:xfrm>
        <a:prstGeom prst="wedgeRoundRectCallout">
          <a:avLst>
            <a:gd name="adj1" fmla="val -68000"/>
            <a:gd name="adj2" fmla="val 117937"/>
            <a:gd name="adj3" fmla="val 16667"/>
          </a:avLst>
        </a:prstGeom>
        <a:solidFill>
          <a:srgbClr xmlns:mc="http://schemas.openxmlformats.org/markup-compatibility/2006" xmlns:a14="http://schemas.microsoft.com/office/drawing/2010/main" val="FF99CC" mc:Ignorable="a14" a14:legacySpreadsheetColorIndex="45">
            <a:alpha val="74000"/>
          </a:srgb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BIZ UDPゴシック" panose="020B0400000000000000" pitchFamily="50" charset="-128"/>
              <a:ea typeface="BIZ UDPゴシック" panose="020B0400000000000000" pitchFamily="50" charset="-128"/>
            </a:rPr>
            <a:t>別紙</a:t>
          </a:r>
          <a:r>
            <a:rPr lang="en-US" altLang="ja-JP" sz="800" b="0" i="0" u="none" strike="noStrike" baseline="0">
              <a:solidFill>
                <a:srgbClr val="000000"/>
              </a:solidFill>
              <a:latin typeface="BIZ UDPゴシック" panose="020B0400000000000000" pitchFamily="50" charset="-128"/>
              <a:ea typeface="BIZ UDPゴシック" panose="020B0400000000000000" pitchFamily="50" charset="-128"/>
            </a:rPr>
            <a:t>D</a:t>
          </a:r>
          <a:r>
            <a:rPr lang="ja-JP" altLang="en-US" sz="800" b="0" i="0" u="none" strike="noStrike" baseline="0">
              <a:solidFill>
                <a:srgbClr val="000000"/>
              </a:solidFill>
              <a:latin typeface="BIZ UDPゴシック" panose="020B0400000000000000" pitchFamily="50" charset="-128"/>
              <a:ea typeface="BIZ UDPゴシック" panose="020B0400000000000000" pitchFamily="50" charset="-128"/>
            </a:rPr>
            <a:t>（暴排誓約書）の住所が転記されるので、記入不要です。</a:t>
          </a:r>
          <a:endParaRPr lang="ja-JP" altLang="en-US" sz="600" b="0" i="0" u="none" strike="noStrike" baseline="0">
            <a:solidFill>
              <a:srgbClr val="000000"/>
            </a:solidFill>
            <a:latin typeface="BIZ UDPゴシック" panose="020B0400000000000000" pitchFamily="50" charset="-128"/>
            <a:ea typeface="BIZ UDPゴシック" panose="020B0400000000000000" pitchFamily="50" charset="-128"/>
          </a:endParaRPr>
        </a:p>
      </xdr:txBody>
    </xdr:sp>
    <xdr:clientData fLocksWithSheet="0" fPrintsWithSheet="0"/>
  </xdr:twoCellAnchor>
  <xdr:twoCellAnchor>
    <xdr:from>
      <xdr:col>14</xdr:col>
      <xdr:colOff>177800</xdr:colOff>
      <xdr:row>8</xdr:row>
      <xdr:rowOff>224790</xdr:rowOff>
    </xdr:from>
    <xdr:to>
      <xdr:col>17</xdr:col>
      <xdr:colOff>276860</xdr:colOff>
      <xdr:row>11</xdr:row>
      <xdr:rowOff>44450</xdr:rowOff>
    </xdr:to>
    <xdr:sp macro="" textlink="">
      <xdr:nvSpPr>
        <xdr:cNvPr id="4" name="AutoShape 83">
          <a:extLst>
            <a:ext uri="{FF2B5EF4-FFF2-40B4-BE49-F238E27FC236}">
              <a16:creationId xmlns:a16="http://schemas.microsoft.com/office/drawing/2014/main" id="{00000000-0008-0000-0400-000004000000}"/>
            </a:ext>
          </a:extLst>
        </xdr:cNvPr>
        <xdr:cNvSpPr>
          <a:spLocks noChangeArrowheads="1"/>
        </xdr:cNvSpPr>
      </xdr:nvSpPr>
      <xdr:spPr bwMode="auto">
        <a:xfrm>
          <a:off x="4978400" y="2053590"/>
          <a:ext cx="1127760" cy="505460"/>
        </a:xfrm>
        <a:prstGeom prst="wedgeRoundRectCallout">
          <a:avLst>
            <a:gd name="adj1" fmla="val -136204"/>
            <a:gd name="adj2" fmla="val -60414"/>
            <a:gd name="adj3" fmla="val 16667"/>
          </a:avLst>
        </a:prstGeom>
        <a:solidFill>
          <a:srgbClr xmlns:mc="http://schemas.openxmlformats.org/markup-compatibility/2006" xmlns:a14="http://schemas.microsoft.com/office/drawing/2010/main" val="FF99CC" mc:Ignorable="a14" a14:legacySpreadsheetColorIndex="45">
            <a:alpha val="74000"/>
          </a:srgb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BIZ UDPゴシック" panose="020B0400000000000000" pitchFamily="50" charset="-128"/>
              <a:ea typeface="BIZ UDPゴシック" panose="020B0400000000000000" pitchFamily="50" charset="-128"/>
            </a:rPr>
            <a:t>「氏名」は自署してください。（印刷・押印は不可。）</a:t>
          </a:r>
          <a:endParaRPr lang="ja-JP" altLang="en-US" sz="600" b="0" i="0" u="none" strike="noStrike" baseline="0">
            <a:solidFill>
              <a:srgbClr val="000000"/>
            </a:solidFill>
            <a:latin typeface="BIZ UDPゴシック" panose="020B0400000000000000" pitchFamily="50" charset="-128"/>
            <a:ea typeface="BIZ UDPゴシック" panose="020B0400000000000000" pitchFamily="50" charset="-128"/>
          </a:endParaRPr>
        </a:p>
      </xdr:txBody>
    </xdr:sp>
    <xdr:clientData fLocksWithSheet="0" fPrintsWithSheet="0"/>
  </xdr:twoCellAnchor>
</xdr:wsDr>
</file>

<file path=xl/drawings/drawing5.xml><?xml version="1.0" encoding="utf-8"?>
<xdr:wsDr xmlns:xdr="http://schemas.openxmlformats.org/drawingml/2006/spreadsheetDrawing" xmlns:a="http://schemas.openxmlformats.org/drawingml/2006/main">
  <xdr:twoCellAnchor>
    <xdr:from>
      <xdr:col>34</xdr:col>
      <xdr:colOff>14007</xdr:colOff>
      <xdr:row>6</xdr:row>
      <xdr:rowOff>91048</xdr:rowOff>
    </xdr:from>
    <xdr:to>
      <xdr:col>37</xdr:col>
      <xdr:colOff>27156</xdr:colOff>
      <xdr:row>6</xdr:row>
      <xdr:rowOff>494099</xdr:rowOff>
    </xdr:to>
    <xdr:sp macro="" textlink="">
      <xdr:nvSpPr>
        <xdr:cNvPr id="2" name="AutoShape 83">
          <a:extLst>
            <a:ext uri="{FF2B5EF4-FFF2-40B4-BE49-F238E27FC236}">
              <a16:creationId xmlns:a16="http://schemas.microsoft.com/office/drawing/2014/main" id="{00000000-0008-0000-0600-000002000000}"/>
            </a:ext>
          </a:extLst>
        </xdr:cNvPr>
        <xdr:cNvSpPr>
          <a:spLocks noChangeArrowheads="1"/>
        </xdr:cNvSpPr>
      </xdr:nvSpPr>
      <xdr:spPr bwMode="auto">
        <a:xfrm>
          <a:off x="6548157" y="1424548"/>
          <a:ext cx="1556199" cy="403051"/>
        </a:xfrm>
        <a:prstGeom prst="wedgeRoundRectCallout">
          <a:avLst>
            <a:gd name="adj1" fmla="val -68000"/>
            <a:gd name="adj2" fmla="val 117937"/>
            <a:gd name="adj3" fmla="val 16667"/>
          </a:avLst>
        </a:prstGeom>
        <a:solidFill>
          <a:srgbClr xmlns:mc="http://schemas.openxmlformats.org/markup-compatibility/2006" xmlns:a14="http://schemas.microsoft.com/office/drawing/2010/main" val="FF99CC" mc:Ignorable="a14" a14:legacySpreadsheetColorIndex="45">
            <a:alpha val="74000"/>
          </a:srgb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BIZ UDPゴシック" panose="020B0400000000000000" pitchFamily="50" charset="-128"/>
              <a:ea typeface="BIZ UDPゴシック" panose="020B0400000000000000" pitchFamily="50" charset="-128"/>
            </a:rPr>
            <a:t>別紙</a:t>
          </a:r>
          <a:r>
            <a:rPr lang="en-US" altLang="ja-JP" sz="800" b="0" i="0" u="none" strike="noStrike" baseline="0">
              <a:solidFill>
                <a:srgbClr val="000000"/>
              </a:solidFill>
              <a:latin typeface="BIZ UDPゴシック" panose="020B0400000000000000" pitchFamily="50" charset="-128"/>
              <a:ea typeface="BIZ UDPゴシック" panose="020B0400000000000000" pitchFamily="50" charset="-128"/>
            </a:rPr>
            <a:t>D</a:t>
          </a:r>
          <a:r>
            <a:rPr lang="ja-JP" altLang="en-US" sz="800" b="0" i="0" u="none" strike="noStrike" baseline="0">
              <a:solidFill>
                <a:srgbClr val="000000"/>
              </a:solidFill>
              <a:latin typeface="BIZ UDPゴシック" panose="020B0400000000000000" pitchFamily="50" charset="-128"/>
              <a:ea typeface="BIZ UDPゴシック" panose="020B0400000000000000" pitchFamily="50" charset="-128"/>
            </a:rPr>
            <a:t>（暴排誓約書）の住所が転記されるので、記入不要です。</a:t>
          </a:r>
          <a:endParaRPr lang="ja-JP" altLang="en-US" sz="600" b="0" i="0" u="none" strike="noStrike" baseline="0">
            <a:solidFill>
              <a:srgbClr val="000000"/>
            </a:solidFill>
            <a:latin typeface="BIZ UDPゴシック" panose="020B0400000000000000" pitchFamily="50" charset="-128"/>
            <a:ea typeface="BIZ UDPゴシック" panose="020B0400000000000000" pitchFamily="50" charset="-128"/>
          </a:endParaRPr>
        </a:p>
      </xdr:txBody>
    </xdr:sp>
    <xdr:clientData fLocksWithSheet="0" fPrintsWithSheet="0"/>
  </xdr:twoCellAnchor>
</xdr:wsDr>
</file>

<file path=xl/drawings/drawing6.xml><?xml version="1.0" encoding="utf-8"?>
<xdr:wsDr xmlns:xdr="http://schemas.openxmlformats.org/drawingml/2006/spreadsheetDrawing" xmlns:a="http://schemas.openxmlformats.org/drawingml/2006/main">
  <xdr:twoCellAnchor>
    <xdr:from>
      <xdr:col>5</xdr:col>
      <xdr:colOff>15240</xdr:colOff>
      <xdr:row>27</xdr:row>
      <xdr:rowOff>179070</xdr:rowOff>
    </xdr:from>
    <xdr:to>
      <xdr:col>10</xdr:col>
      <xdr:colOff>102870</xdr:colOff>
      <xdr:row>29</xdr:row>
      <xdr:rowOff>85726</xdr:rowOff>
    </xdr:to>
    <xdr:sp macro="" textlink="">
      <xdr:nvSpPr>
        <xdr:cNvPr id="2" name="AutoShape 83">
          <a:extLst>
            <a:ext uri="{FF2B5EF4-FFF2-40B4-BE49-F238E27FC236}">
              <a16:creationId xmlns:a16="http://schemas.microsoft.com/office/drawing/2014/main" id="{00000000-0008-0000-0700-000002000000}"/>
            </a:ext>
          </a:extLst>
        </xdr:cNvPr>
        <xdr:cNvSpPr>
          <a:spLocks noChangeArrowheads="1"/>
        </xdr:cNvSpPr>
      </xdr:nvSpPr>
      <xdr:spPr bwMode="auto">
        <a:xfrm>
          <a:off x="920115" y="7560945"/>
          <a:ext cx="992505" cy="440056"/>
        </a:xfrm>
        <a:prstGeom prst="wedgeRoundRectCallout">
          <a:avLst>
            <a:gd name="adj1" fmla="val 74202"/>
            <a:gd name="adj2" fmla="val -3491"/>
            <a:gd name="adj3" fmla="val 16667"/>
          </a:avLst>
        </a:prstGeom>
        <a:solidFill>
          <a:srgbClr xmlns:mc="http://schemas.openxmlformats.org/markup-compatibility/2006" xmlns:a14="http://schemas.microsoft.com/office/drawing/2010/main" val="FF99CC" mc:Ignorable="a14" a14:legacySpreadsheetColorIndex="45">
            <a:alpha val="74000"/>
          </a:srgb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BIZ UDPゴシック" panose="020B0400000000000000" pitchFamily="50" charset="-128"/>
              <a:ea typeface="BIZ UDPゴシック" panose="020B0400000000000000" pitchFamily="50" charset="-128"/>
            </a:rPr>
            <a:t>自署してください。</a:t>
          </a:r>
          <a:endParaRPr lang="en-US" altLang="ja-JP" sz="800" b="0" i="0" u="none" strike="noStrike" baseline="0">
            <a:solidFill>
              <a:srgbClr val="000000"/>
            </a:solidFill>
            <a:latin typeface="BIZ UDPゴシック" panose="020B0400000000000000" pitchFamily="50" charset="-128"/>
            <a:ea typeface="BIZ UDPゴシック" panose="020B0400000000000000" pitchFamily="50" charset="-128"/>
          </a:endParaRPr>
        </a:p>
        <a:p>
          <a:pPr algn="l" rtl="0">
            <a:defRPr sz="1000"/>
          </a:pPr>
          <a:r>
            <a:rPr lang="ja-JP" altLang="en-US" sz="800" b="0" i="0" u="none" strike="noStrike" baseline="0">
              <a:solidFill>
                <a:srgbClr val="000000"/>
              </a:solidFill>
              <a:latin typeface="BIZ UDPゴシック" panose="020B0400000000000000" pitchFamily="50" charset="-128"/>
              <a:ea typeface="BIZ UDPゴシック" panose="020B0400000000000000" pitchFamily="50" charset="-128"/>
            </a:rPr>
            <a:t>印刷・押印は不可。</a:t>
          </a:r>
          <a:endParaRPr lang="ja-JP" altLang="en-US" sz="600" b="0" i="0" u="none" strike="noStrike" baseline="0">
            <a:solidFill>
              <a:srgbClr val="000000"/>
            </a:solidFill>
            <a:latin typeface="BIZ UDPゴシック" panose="020B0400000000000000" pitchFamily="50" charset="-128"/>
            <a:ea typeface="BIZ UDPゴシック" panose="020B0400000000000000" pitchFamily="50" charset="-128"/>
          </a:endParaRPr>
        </a:p>
      </xdr:txBody>
    </xdr:sp>
    <xdr:clientData fLocksWithSheet="0" fPrintsWithSheet="0"/>
  </xdr:twoCellAnchor>
  <xdr:twoCellAnchor>
    <xdr:from>
      <xdr:col>22</xdr:col>
      <xdr:colOff>169544</xdr:colOff>
      <xdr:row>24</xdr:row>
      <xdr:rowOff>147077</xdr:rowOff>
    </xdr:from>
    <xdr:to>
      <xdr:col>31</xdr:col>
      <xdr:colOff>95250</xdr:colOff>
      <xdr:row>26</xdr:row>
      <xdr:rowOff>116206</xdr:rowOff>
    </xdr:to>
    <xdr:sp macro="" textlink="">
      <xdr:nvSpPr>
        <xdr:cNvPr id="3" name="AutoShape 83">
          <a:extLst>
            <a:ext uri="{FF2B5EF4-FFF2-40B4-BE49-F238E27FC236}">
              <a16:creationId xmlns:a16="http://schemas.microsoft.com/office/drawing/2014/main" id="{00000000-0008-0000-0700-000003000000}"/>
            </a:ext>
          </a:extLst>
        </xdr:cNvPr>
        <xdr:cNvSpPr>
          <a:spLocks noChangeArrowheads="1"/>
        </xdr:cNvSpPr>
      </xdr:nvSpPr>
      <xdr:spPr bwMode="auto">
        <a:xfrm>
          <a:off x="4150994" y="6814577"/>
          <a:ext cx="1554481" cy="445379"/>
        </a:xfrm>
        <a:prstGeom prst="wedgeRoundRectCallout">
          <a:avLst>
            <a:gd name="adj1" fmla="val -80713"/>
            <a:gd name="adj2" fmla="val 46509"/>
            <a:gd name="adj3" fmla="val 16667"/>
          </a:avLst>
        </a:prstGeom>
        <a:solidFill>
          <a:srgbClr xmlns:mc="http://schemas.openxmlformats.org/markup-compatibility/2006" xmlns:a14="http://schemas.microsoft.com/office/drawing/2010/main" val="FF99CC" mc:Ignorable="a14" a14:legacySpreadsheetColorIndex="45">
            <a:alpha val="74000"/>
          </a:srgb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BIZ UDPゴシック" panose="020B0400000000000000" pitchFamily="50" charset="-128"/>
              <a:ea typeface="BIZ UDPゴシック" panose="020B0400000000000000" pitchFamily="50" charset="-128"/>
            </a:rPr>
            <a:t>別紙</a:t>
          </a:r>
          <a:r>
            <a:rPr lang="en-US" altLang="ja-JP" sz="800" b="0" i="0" u="none" strike="noStrike" baseline="0">
              <a:solidFill>
                <a:srgbClr val="000000"/>
              </a:solidFill>
              <a:latin typeface="BIZ UDPゴシック" panose="020B0400000000000000" pitchFamily="50" charset="-128"/>
              <a:ea typeface="BIZ UDPゴシック" panose="020B0400000000000000" pitchFamily="50" charset="-128"/>
            </a:rPr>
            <a:t>D</a:t>
          </a:r>
          <a:r>
            <a:rPr lang="ja-JP" altLang="en-US" sz="800" b="0" i="0" u="none" strike="noStrike" baseline="0">
              <a:solidFill>
                <a:srgbClr val="000000"/>
              </a:solidFill>
              <a:latin typeface="BIZ UDPゴシック" panose="020B0400000000000000" pitchFamily="50" charset="-128"/>
              <a:ea typeface="BIZ UDPゴシック" panose="020B0400000000000000" pitchFamily="50" charset="-128"/>
            </a:rPr>
            <a:t>（暴排誓約書）の日付が転記されるので、記入不要です。</a:t>
          </a:r>
          <a:endParaRPr lang="ja-JP" altLang="en-US" sz="600" b="0" i="0" u="none" strike="noStrike" baseline="0">
            <a:solidFill>
              <a:srgbClr val="000000"/>
            </a:solidFill>
            <a:latin typeface="BIZ UDPゴシック" panose="020B0400000000000000" pitchFamily="50" charset="-128"/>
            <a:ea typeface="BIZ UDPゴシック" panose="020B0400000000000000" pitchFamily="50" charset="-128"/>
          </a:endParaRPr>
        </a:p>
      </xdr:txBody>
    </xdr:sp>
    <xdr:clientData fLocksWithSheet="0" fPrintsWithSheet="0"/>
  </xdr:twoCellAnchor>
  <xdr:twoCellAnchor>
    <xdr:from>
      <xdr:col>1</xdr:col>
      <xdr:colOff>83596</xdr:colOff>
      <xdr:row>10</xdr:row>
      <xdr:rowOff>138505</xdr:rowOff>
    </xdr:from>
    <xdr:to>
      <xdr:col>8</xdr:col>
      <xdr:colOff>98052</xdr:colOff>
      <xdr:row>12</xdr:row>
      <xdr:rowOff>48971</xdr:rowOff>
    </xdr:to>
    <xdr:sp macro="" textlink="">
      <xdr:nvSpPr>
        <xdr:cNvPr id="4" name="AutoShape 83">
          <a:extLst>
            <a:ext uri="{FF2B5EF4-FFF2-40B4-BE49-F238E27FC236}">
              <a16:creationId xmlns:a16="http://schemas.microsoft.com/office/drawing/2014/main" id="{00000000-0008-0000-0700-000004000000}"/>
            </a:ext>
          </a:extLst>
        </xdr:cNvPr>
        <xdr:cNvSpPr>
          <a:spLocks noChangeArrowheads="1"/>
        </xdr:cNvSpPr>
      </xdr:nvSpPr>
      <xdr:spPr bwMode="auto">
        <a:xfrm>
          <a:off x="265692" y="2519755"/>
          <a:ext cx="1289125" cy="386716"/>
        </a:xfrm>
        <a:prstGeom prst="wedgeRoundRectCallout">
          <a:avLst>
            <a:gd name="adj1" fmla="val -39037"/>
            <a:gd name="adj2" fmla="val 96349"/>
            <a:gd name="adj3" fmla="val 16667"/>
          </a:avLst>
        </a:prstGeom>
        <a:solidFill>
          <a:srgbClr xmlns:mc="http://schemas.openxmlformats.org/markup-compatibility/2006" xmlns:a14="http://schemas.microsoft.com/office/drawing/2010/main" val="FF99CC" mc:Ignorable="a14" a14:legacySpreadsheetColorIndex="45">
            <a:alpha val="74000"/>
          </a:srgb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BIZ UDPゴシック" panose="020B0400000000000000" pitchFamily="50" charset="-128"/>
              <a:ea typeface="BIZ UDPゴシック" panose="020B0400000000000000" pitchFamily="50" charset="-128"/>
            </a:rPr>
            <a:t>自署する際に確認し、✓を記入してください。</a:t>
          </a:r>
          <a:endParaRPr lang="ja-JP" altLang="en-US" sz="600" b="0" i="0" u="none" strike="noStrike" baseline="0">
            <a:solidFill>
              <a:srgbClr val="000000"/>
            </a:solidFill>
            <a:latin typeface="BIZ UDPゴシック" panose="020B0400000000000000" pitchFamily="50" charset="-128"/>
            <a:ea typeface="BIZ UDPゴシック" panose="020B0400000000000000" pitchFamily="50" charset="-128"/>
          </a:endParaRPr>
        </a:p>
      </xdr:txBody>
    </xdr:sp>
    <xdr:clientData fLocksWithSheet="0" fPrintsWithSheet="0"/>
  </xdr:twoCellAnchor>
</xdr:wsDr>
</file>

<file path=xl/drawings/drawing7.xml><?xml version="1.0" encoding="utf-8"?>
<xdr:wsDr xmlns:xdr="http://schemas.openxmlformats.org/drawingml/2006/spreadsheetDrawing" xmlns:a="http://schemas.openxmlformats.org/drawingml/2006/main">
  <xdr:twoCellAnchor>
    <xdr:from>
      <xdr:col>0</xdr:col>
      <xdr:colOff>540471</xdr:colOff>
      <xdr:row>33</xdr:row>
      <xdr:rowOff>226017</xdr:rowOff>
    </xdr:from>
    <xdr:to>
      <xdr:col>17</xdr:col>
      <xdr:colOff>46527</xdr:colOff>
      <xdr:row>43</xdr:row>
      <xdr:rowOff>40360</xdr:rowOff>
    </xdr:to>
    <xdr:sp macro="" textlink="">
      <xdr:nvSpPr>
        <xdr:cNvPr id="2" name="正方形/長方形 1">
          <a:extLst>
            <a:ext uri="{FF2B5EF4-FFF2-40B4-BE49-F238E27FC236}">
              <a16:creationId xmlns:a16="http://schemas.microsoft.com/office/drawing/2014/main" id="{00000000-0008-0000-0E00-000002000000}"/>
            </a:ext>
          </a:extLst>
        </xdr:cNvPr>
        <xdr:cNvSpPr>
          <a:spLocks noChangeArrowheads="1"/>
        </xdr:cNvSpPr>
      </xdr:nvSpPr>
      <xdr:spPr bwMode="auto">
        <a:xfrm>
          <a:off x="542376" y="7769817"/>
          <a:ext cx="10840806" cy="2100343"/>
        </a:xfrm>
        <a:prstGeom prst="rect">
          <a:avLst/>
        </a:prstGeom>
        <a:solidFill>
          <a:srgbClr val="FFFFFF"/>
        </a:solidFill>
        <a:ln w="12700">
          <a:solidFill>
            <a:srgbClr val="70AD47"/>
          </a:solidFill>
          <a:miter lim="800000"/>
          <a:headEnd/>
          <a:tailEnd/>
        </a:ln>
      </xdr:spPr>
      <xdr:txBody>
        <a:bodyPr vertOverflow="clip" wrap="square" lIns="91440" tIns="45720" rIns="91440" bIns="45720" anchor="t" upright="1"/>
        <a:lstStyle/>
        <a:p>
          <a:pPr algn="ctr" rtl="0">
            <a:defRPr sz="1000"/>
          </a:pPr>
          <a:r>
            <a:rPr lang="ja-JP" altLang="en-US" sz="1400" b="0" i="0" u="none" strike="noStrike" baseline="0">
              <a:solidFill>
                <a:srgbClr val="000000"/>
              </a:solidFill>
              <a:latin typeface="BIZ UD明朝 Medium" panose="02020500000000000000" pitchFamily="17" charset="-128"/>
              <a:ea typeface="BIZ UD明朝 Medium" panose="02020500000000000000" pitchFamily="17" charset="-128"/>
            </a:rPr>
            <a:t>園芸団地のイメージ図（別紙参照）</a:t>
          </a:r>
        </a:p>
      </xdr:txBody>
    </xdr:sp>
    <xdr:clientData/>
  </xdr:twoCellAnchor>
  <xdr:twoCellAnchor>
    <xdr:from>
      <xdr:col>1</xdr:col>
      <xdr:colOff>416195</xdr:colOff>
      <xdr:row>35</xdr:row>
      <xdr:rowOff>135449</xdr:rowOff>
    </xdr:from>
    <xdr:to>
      <xdr:col>6</xdr:col>
      <xdr:colOff>415485</xdr:colOff>
      <xdr:row>42</xdr:row>
      <xdr:rowOff>26864</xdr:rowOff>
    </xdr:to>
    <xdr:sp macro="" textlink="">
      <xdr:nvSpPr>
        <xdr:cNvPr id="3" name="四角形: 角を丸くする 2">
          <a:extLst>
            <a:ext uri="{FF2B5EF4-FFF2-40B4-BE49-F238E27FC236}">
              <a16:creationId xmlns:a16="http://schemas.microsoft.com/office/drawing/2014/main" id="{00000000-0008-0000-0E00-000003000000}"/>
            </a:ext>
          </a:extLst>
        </xdr:cNvPr>
        <xdr:cNvSpPr>
          <a:spLocks noChangeArrowheads="1"/>
        </xdr:cNvSpPr>
      </xdr:nvSpPr>
      <xdr:spPr bwMode="auto">
        <a:xfrm>
          <a:off x="1082945" y="8132639"/>
          <a:ext cx="3333040" cy="1493520"/>
        </a:xfrm>
        <a:prstGeom prst="roundRect">
          <a:avLst>
            <a:gd name="adj" fmla="val 16667"/>
          </a:avLst>
        </a:prstGeom>
        <a:solidFill>
          <a:srgbClr val="FFFFFF"/>
        </a:solidFill>
        <a:ln w="12700">
          <a:solidFill>
            <a:srgbClr val="70AD47"/>
          </a:solidFill>
          <a:miter lim="800000"/>
          <a:headEnd/>
          <a:tailEnd/>
        </a:ln>
      </xdr:spPr>
      <xdr:txBody>
        <a:bodyPr vertOverflow="clip" wrap="square" lIns="91440" tIns="45720" rIns="91440" bIns="45720" anchor="ctr" upright="1"/>
        <a:lstStyle/>
        <a:p>
          <a:pPr algn="ctr" rtl="0">
            <a:defRPr sz="1000"/>
          </a:pPr>
          <a:r>
            <a:rPr lang="ja-JP" altLang="en-US" sz="1400" b="0" i="0" u="none" strike="noStrike" baseline="0">
              <a:solidFill>
                <a:srgbClr val="000000"/>
              </a:solidFill>
              <a:latin typeface="BIZ UD明朝 Medium" panose="02020500000000000000" pitchFamily="17" charset="-128"/>
              <a:ea typeface="BIZ UD明朝 Medium" panose="02020500000000000000" pitchFamily="17" charset="-128"/>
            </a:rPr>
            <a:t>現状</a:t>
          </a:r>
        </a:p>
      </xdr:txBody>
    </xdr:sp>
    <xdr:clientData/>
  </xdr:twoCellAnchor>
  <xdr:twoCellAnchor>
    <xdr:from>
      <xdr:col>11</xdr:col>
      <xdr:colOff>83498</xdr:colOff>
      <xdr:row>35</xdr:row>
      <xdr:rowOff>62768</xdr:rowOff>
    </xdr:from>
    <xdr:to>
      <xdr:col>16</xdr:col>
      <xdr:colOff>95208</xdr:colOff>
      <xdr:row>41</xdr:row>
      <xdr:rowOff>173258</xdr:rowOff>
    </xdr:to>
    <xdr:sp macro="" textlink="">
      <xdr:nvSpPr>
        <xdr:cNvPr id="4" name="四角形: 角を丸くする 4">
          <a:extLst>
            <a:ext uri="{FF2B5EF4-FFF2-40B4-BE49-F238E27FC236}">
              <a16:creationId xmlns:a16="http://schemas.microsoft.com/office/drawing/2014/main" id="{00000000-0008-0000-0E00-000004000000}"/>
            </a:ext>
          </a:extLst>
        </xdr:cNvPr>
        <xdr:cNvSpPr>
          <a:spLocks noChangeArrowheads="1"/>
        </xdr:cNvSpPr>
      </xdr:nvSpPr>
      <xdr:spPr bwMode="auto">
        <a:xfrm>
          <a:off x="7419653" y="8059958"/>
          <a:ext cx="3347365" cy="1482090"/>
        </a:xfrm>
        <a:prstGeom prst="roundRect">
          <a:avLst>
            <a:gd name="adj" fmla="val 16667"/>
          </a:avLst>
        </a:prstGeom>
        <a:solidFill>
          <a:srgbClr val="FFFFFF"/>
        </a:solidFill>
        <a:ln w="12700">
          <a:solidFill>
            <a:srgbClr val="70AD47"/>
          </a:solidFill>
          <a:miter lim="800000"/>
          <a:headEnd/>
          <a:tailEnd/>
        </a:ln>
      </xdr:spPr>
      <xdr:txBody>
        <a:bodyPr vertOverflow="clip" wrap="square" lIns="91440" tIns="45720" rIns="91440" bIns="45720" anchor="ctr" upright="1"/>
        <a:lstStyle/>
        <a:p>
          <a:pPr algn="ctr" rtl="0">
            <a:defRPr sz="1000"/>
          </a:pPr>
          <a:r>
            <a:rPr lang="ja-JP" altLang="en-US" sz="1400" b="0" i="0" u="none" strike="noStrike" baseline="0">
              <a:solidFill>
                <a:srgbClr val="000000"/>
              </a:solidFill>
              <a:latin typeface="BIZ UD明朝 Medium" panose="02020500000000000000" pitchFamily="17" charset="-128"/>
              <a:ea typeface="BIZ UD明朝 Medium" panose="02020500000000000000" pitchFamily="17" charset="-128"/>
            </a:rPr>
            <a:t>整備後</a:t>
          </a:r>
        </a:p>
      </xdr:txBody>
    </xdr:sp>
    <xdr:clientData/>
  </xdr:twoCellAnchor>
  <xdr:twoCellAnchor>
    <xdr:from>
      <xdr:col>7</xdr:col>
      <xdr:colOff>439346</xdr:colOff>
      <xdr:row>36</xdr:row>
      <xdr:rowOff>214717</xdr:rowOff>
    </xdr:from>
    <xdr:to>
      <xdr:col>10</xdr:col>
      <xdr:colOff>13787</xdr:colOff>
      <xdr:row>39</xdr:row>
      <xdr:rowOff>214717</xdr:rowOff>
    </xdr:to>
    <xdr:sp macro="" textlink="">
      <xdr:nvSpPr>
        <xdr:cNvPr id="5" name="矢印: 右 5">
          <a:extLst>
            <a:ext uri="{FF2B5EF4-FFF2-40B4-BE49-F238E27FC236}">
              <a16:creationId xmlns:a16="http://schemas.microsoft.com/office/drawing/2014/main" id="{00000000-0008-0000-0E00-000005000000}"/>
            </a:ext>
          </a:extLst>
        </xdr:cNvPr>
        <xdr:cNvSpPr>
          <a:spLocks noChangeArrowheads="1"/>
        </xdr:cNvSpPr>
      </xdr:nvSpPr>
      <xdr:spPr bwMode="auto">
        <a:xfrm>
          <a:off x="5102786" y="8440507"/>
          <a:ext cx="1582311" cy="685800"/>
        </a:xfrm>
        <a:prstGeom prst="rightArrow">
          <a:avLst>
            <a:gd name="adj1" fmla="val 50000"/>
            <a:gd name="adj2" fmla="val 50000"/>
          </a:avLst>
        </a:prstGeom>
        <a:solidFill>
          <a:srgbClr val="4472C4"/>
        </a:solidFill>
        <a:ln w="12700">
          <a:solidFill>
            <a:srgbClr val="1F3763"/>
          </a:solidFill>
          <a:miter lim="800000"/>
          <a:headEnd/>
          <a:tailEnd/>
        </a:ln>
      </xdr:spPr>
    </xdr:sp>
    <xdr:clientData/>
  </xdr:twoCellAnchor>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171450</xdr:colOff>
          <xdr:row>7</xdr:row>
          <xdr:rowOff>0</xdr:rowOff>
        </xdr:from>
        <xdr:to>
          <xdr:col>9</xdr:col>
          <xdr:colOff>466725</xdr:colOff>
          <xdr:row>7</xdr:row>
          <xdr:rowOff>228600</xdr:rowOff>
        </xdr:to>
        <xdr:sp macro="" textlink="">
          <xdr:nvSpPr>
            <xdr:cNvPr id="36865" name="Check Box 1" hidden="1">
              <a:extLst>
                <a:ext uri="{63B3BB69-23CF-44E3-9099-C40C66FF867C}">
                  <a14:compatExt spid="_x0000_s36865"/>
                </a:ext>
                <a:ext uri="{FF2B5EF4-FFF2-40B4-BE49-F238E27FC236}">
                  <a16:creationId xmlns:a16="http://schemas.microsoft.com/office/drawing/2014/main" id="{00000000-0008-0000-1000-000001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6</xdr:row>
          <xdr:rowOff>409575</xdr:rowOff>
        </xdr:from>
        <xdr:to>
          <xdr:col>6</xdr:col>
          <xdr:colOff>476250</xdr:colOff>
          <xdr:row>7</xdr:row>
          <xdr:rowOff>238125</xdr:rowOff>
        </xdr:to>
        <xdr:sp macro="" textlink="">
          <xdr:nvSpPr>
            <xdr:cNvPr id="36866" name="Check Box 2" hidden="1">
              <a:extLst>
                <a:ext uri="{63B3BB69-23CF-44E3-9099-C40C66FF867C}">
                  <a14:compatExt spid="_x0000_s36866"/>
                </a:ext>
                <a:ext uri="{FF2B5EF4-FFF2-40B4-BE49-F238E27FC236}">
                  <a16:creationId xmlns:a16="http://schemas.microsoft.com/office/drawing/2014/main" id="{00000000-0008-0000-1000-000002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133350</xdr:colOff>
          <xdr:row>8</xdr:row>
          <xdr:rowOff>219075</xdr:rowOff>
        </xdr:from>
        <xdr:to>
          <xdr:col>9</xdr:col>
          <xdr:colOff>419100</xdr:colOff>
          <xdr:row>9</xdr:row>
          <xdr:rowOff>228600</xdr:rowOff>
        </xdr:to>
        <xdr:sp macro="" textlink="">
          <xdr:nvSpPr>
            <xdr:cNvPr id="36867" name="Check Box 3" hidden="1">
              <a:extLst>
                <a:ext uri="{63B3BB69-23CF-44E3-9099-C40C66FF867C}">
                  <a14:compatExt spid="_x0000_s36867"/>
                </a:ext>
                <a:ext uri="{FF2B5EF4-FFF2-40B4-BE49-F238E27FC236}">
                  <a16:creationId xmlns:a16="http://schemas.microsoft.com/office/drawing/2014/main" id="{00000000-0008-0000-1000-000003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8</xdr:row>
          <xdr:rowOff>209550</xdr:rowOff>
        </xdr:from>
        <xdr:to>
          <xdr:col>6</xdr:col>
          <xdr:colOff>428625</xdr:colOff>
          <xdr:row>10</xdr:row>
          <xdr:rowOff>19050</xdr:rowOff>
        </xdr:to>
        <xdr:sp macro="" textlink="">
          <xdr:nvSpPr>
            <xdr:cNvPr id="36868" name="Check Box 4" hidden="1">
              <a:extLst>
                <a:ext uri="{63B3BB69-23CF-44E3-9099-C40C66FF867C}">
                  <a14:compatExt spid="_x0000_s36868"/>
                </a:ext>
                <a:ext uri="{FF2B5EF4-FFF2-40B4-BE49-F238E27FC236}">
                  <a16:creationId xmlns:a16="http://schemas.microsoft.com/office/drawing/2014/main" id="{00000000-0008-0000-1000-000004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133350</xdr:colOff>
          <xdr:row>14</xdr:row>
          <xdr:rowOff>9525</xdr:rowOff>
        </xdr:from>
        <xdr:to>
          <xdr:col>9</xdr:col>
          <xdr:colOff>419100</xdr:colOff>
          <xdr:row>14</xdr:row>
          <xdr:rowOff>209550</xdr:rowOff>
        </xdr:to>
        <xdr:sp macro="" textlink="">
          <xdr:nvSpPr>
            <xdr:cNvPr id="36869" name="Check Box 5" hidden="1">
              <a:extLst>
                <a:ext uri="{63B3BB69-23CF-44E3-9099-C40C66FF867C}">
                  <a14:compatExt spid="_x0000_s36869"/>
                </a:ext>
                <a:ext uri="{FF2B5EF4-FFF2-40B4-BE49-F238E27FC236}">
                  <a16:creationId xmlns:a16="http://schemas.microsoft.com/office/drawing/2014/main" id="{00000000-0008-0000-1000-000005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14</xdr:row>
          <xdr:rowOff>9525</xdr:rowOff>
        </xdr:from>
        <xdr:to>
          <xdr:col>6</xdr:col>
          <xdr:colOff>438150</xdr:colOff>
          <xdr:row>15</xdr:row>
          <xdr:rowOff>0</xdr:rowOff>
        </xdr:to>
        <xdr:sp macro="" textlink="">
          <xdr:nvSpPr>
            <xdr:cNvPr id="36870" name="Check Box 6" hidden="1">
              <a:extLst>
                <a:ext uri="{63B3BB69-23CF-44E3-9099-C40C66FF867C}">
                  <a14:compatExt spid="_x0000_s36870"/>
                </a:ext>
                <a:ext uri="{FF2B5EF4-FFF2-40B4-BE49-F238E27FC236}">
                  <a16:creationId xmlns:a16="http://schemas.microsoft.com/office/drawing/2014/main" id="{00000000-0008-0000-1000-000006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142875</xdr:colOff>
          <xdr:row>20</xdr:row>
          <xdr:rowOff>19050</xdr:rowOff>
        </xdr:from>
        <xdr:to>
          <xdr:col>9</xdr:col>
          <xdr:colOff>428625</xdr:colOff>
          <xdr:row>21</xdr:row>
          <xdr:rowOff>0</xdr:rowOff>
        </xdr:to>
        <xdr:sp macro="" textlink="">
          <xdr:nvSpPr>
            <xdr:cNvPr id="36871" name="Check Box 7" hidden="1">
              <a:extLst>
                <a:ext uri="{63B3BB69-23CF-44E3-9099-C40C66FF867C}">
                  <a14:compatExt spid="_x0000_s36871"/>
                </a:ext>
                <a:ext uri="{FF2B5EF4-FFF2-40B4-BE49-F238E27FC236}">
                  <a16:creationId xmlns:a16="http://schemas.microsoft.com/office/drawing/2014/main" id="{00000000-0008-0000-1000-000007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20</xdr:row>
          <xdr:rowOff>0</xdr:rowOff>
        </xdr:from>
        <xdr:to>
          <xdr:col>6</xdr:col>
          <xdr:colOff>438150</xdr:colOff>
          <xdr:row>21</xdr:row>
          <xdr:rowOff>0</xdr:rowOff>
        </xdr:to>
        <xdr:sp macro="" textlink="">
          <xdr:nvSpPr>
            <xdr:cNvPr id="36872" name="Check Box 8" hidden="1">
              <a:extLst>
                <a:ext uri="{63B3BB69-23CF-44E3-9099-C40C66FF867C}">
                  <a14:compatExt spid="_x0000_s36872"/>
                </a:ext>
                <a:ext uri="{FF2B5EF4-FFF2-40B4-BE49-F238E27FC236}">
                  <a16:creationId xmlns:a16="http://schemas.microsoft.com/office/drawing/2014/main" id="{00000000-0008-0000-1000-000008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9.xml><?xml version="1.0" encoding="utf-8"?>
<xdr:wsDr xmlns:xdr="http://schemas.openxmlformats.org/drawingml/2006/spreadsheetDrawing" xmlns:a="http://schemas.openxmlformats.org/drawingml/2006/main">
  <xdr:twoCellAnchor>
    <xdr:from>
      <xdr:col>0</xdr:col>
      <xdr:colOff>0</xdr:colOff>
      <xdr:row>13</xdr:row>
      <xdr:rowOff>103187</xdr:rowOff>
    </xdr:from>
    <xdr:to>
      <xdr:col>9</xdr:col>
      <xdr:colOff>238125</xdr:colOff>
      <xdr:row>26</xdr:row>
      <xdr:rowOff>47624</xdr:rowOff>
    </xdr:to>
    <xdr:sp macro="" textlink="">
      <xdr:nvSpPr>
        <xdr:cNvPr id="2" name="テキスト ボックス 1">
          <a:extLst>
            <a:ext uri="{FF2B5EF4-FFF2-40B4-BE49-F238E27FC236}">
              <a16:creationId xmlns:a16="http://schemas.microsoft.com/office/drawing/2014/main" id="{00000000-0008-0000-1200-000002000000}"/>
            </a:ext>
          </a:extLst>
        </xdr:cNvPr>
        <xdr:cNvSpPr txBox="1"/>
      </xdr:nvSpPr>
      <xdr:spPr>
        <a:xfrm>
          <a:off x="0" y="2159000"/>
          <a:ext cx="7032625" cy="1904999"/>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800" b="1">
              <a:solidFill>
                <a:srgbClr val="FF0000"/>
              </a:solidFill>
              <a:latin typeface="BIZ UDP明朝 Medium" panose="02020500000000000000" pitchFamily="18" charset="-128"/>
              <a:ea typeface="BIZ UDP明朝 Medium" panose="02020500000000000000" pitchFamily="18" charset="-128"/>
            </a:rPr>
            <a:t>※</a:t>
          </a:r>
          <a:r>
            <a:rPr kumimoji="1" lang="ja-JP" altLang="en-US" sz="1800" b="1">
              <a:solidFill>
                <a:srgbClr val="FF0000"/>
              </a:solidFill>
              <a:latin typeface="BIZ UDP明朝 Medium" panose="02020500000000000000" pitchFamily="18" charset="-128"/>
              <a:ea typeface="BIZ UDP明朝 Medium" panose="02020500000000000000" pitchFamily="18" charset="-128"/>
            </a:rPr>
            <a:t>このシートは触らないでください。</a:t>
          </a:r>
          <a:endParaRPr kumimoji="1" lang="en-US" altLang="ja-JP" sz="1800" b="1">
            <a:solidFill>
              <a:srgbClr val="FF0000"/>
            </a:solidFill>
            <a:latin typeface="BIZ UDP明朝 Medium" panose="02020500000000000000" pitchFamily="18" charset="-128"/>
            <a:ea typeface="BIZ UDP明朝 Medium" panose="02020500000000000000" pitchFamily="18"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s101\Share\250550&#22290;&#33464;&#35506;\22&#12288;&#30476;&#21336;&#20107;&#26989;\&#9632;&#9632;&#12373;&#12364;&#22290;&#33464;&#29983;&#29987;888&#20740;&#20870;&#25512;&#36914;&#20107;&#26989;&#9632;&#9632;\001&#35201;&#32177;&#12539;&#35201;&#38936;\&#12304;&#36215;&#26696;&#12305;&#35201;&#32177;&#35201;&#38936;&#12398;&#21046;&#23450;&#12395;&#12388;&#12356;&#12390;\01%20&#26045;&#35373;&#27231;&#26800;&#25972;&#20633;&#25903;&#25588;&#65288;&#12495;&#12540;&#12489;&#20107;&#26989;&#65289;&#38306;&#36899;\210804&#35201;&#32177;&#35201;&#38936;&#25913;&#27491;&#65288;&#27700;&#23475;&#38634;&#23475;&#23550;&#31574;&#36861;&#21152;&#65289;\210799&#25913;&#27491;&#35201;&#38936;&#27096;&#24335;&#65289;&#12373;&#12364;&#22290;&#33464;&#29983;&#29987;888&#12304;&#35211;&#28040;&#29256;&#12305;02%20(&#20462;&#24489;&#28168;&#1241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s101\Share\250550&#22290;&#33464;&#36786;&#29987;&#35506;\22&#12288;&#30476;&#21336;&#20107;&#26989;\&#9632;&#9632;&#12373;&#12364;&#22290;&#33464;&#29983;&#29987;888&#20740;&#20870;&#25512;&#36914;&#20107;&#26989;&#9632;&#9632;\002&#27425;&#26399;&#30476;&#21336;&#12495;&#12540;&#12489;&#12395;&#21521;&#12369;&#12383;&#26908;&#35342;\&#32032;&#26696;\&#29694;&#34892;\220324&#25913;&#27491;&#23455;&#26045;&#35201;&#38936;&#27096;&#24335;&#65289;&#12373;&#12364;&#22290;&#33464;&#29983;&#29987;888&#12304;&#28342;&#36796;&#29256;&#12305;.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s101\Share\250550&#22290;&#33464;&#36786;&#29987;&#35506;\22&#12288;&#30476;&#21336;&#20107;&#26989;\&#9632;&#9633;&#12373;&#12364;&#22290;&#33464;888&#36939;&#21205;&#38306;&#36899;&#20107;&#26989;&#65288;R5&#65374;R8&#65289;&#9633;&#9632;\01&#35201;&#32177;&#12539;&#35201;&#38936;\01)&#12373;&#12364;&#22290;&#33464;888&#25972;&#20633;&#25903;&#25588;&#20107;&#26989;\&#9632;R7&#25913;&#27491;\&#9632;&#25913;&#27491;&#26696;\&#27096;&#24335;&#38306;&#20418;\&#36861;&#21152;&#65288;&#25913;&#27491;&#26696;&#65289;&#35336;&#30011;&#26360;&#27096;&#24335;&#65288;&#65297;&#25144;&#6528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s101\Share\250550&#22290;&#33464;&#36786;&#29987;&#35506;\22&#12288;&#30476;&#21336;&#20107;&#26989;\&#9632;&#9633;&#12373;&#12364;&#22290;&#33464;888&#36939;&#21205;&#38306;&#36899;&#20107;&#26989;&#65288;R5&#65374;R8&#65289;&#9633;&#9632;\01&#35201;&#32177;&#12539;&#35201;&#38936;\01)&#12373;&#12364;&#22290;&#33464;888&#25972;&#20633;&#25903;&#25588;&#20107;&#26989;\01&#23455;&#26045;&#35201;&#38936;\240799_&#19968;&#37096;&#25913;&#27491;&#65288;&#12522;&#12494;&#12505;&#21462;&#24471;&#36027;&#19978;&#38480;&#65289;\&#12304;&#27096;&#24335;&#12305;&#12373;&#12364;&#22290;&#33464;888&#25972;&#20633;&#25903;&#25588;&#20107;&#26989;&#23455;&#26045;&#35201;&#38936;\&#21029;&#32025;&#65320;&#65288;&#23455;&#26045;&#29366;&#27841;&#22577;&#21578;&#26360;&#31561;&#65289;.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s101\Share\250550&#22290;&#33464;&#36786;&#29987;&#35506;\22&#12288;&#30476;&#21336;&#20107;&#26989;\&#9632;&#9633;&#12373;&#12364;&#22290;&#33464;888&#36939;&#21205;&#38306;&#36899;&#20107;&#26989;&#65288;R5&#65374;R8&#65289;&#9633;&#9632;\&#36074;&#21839;&#12539;&#35201;&#26395;&#31561;\R6\&#9675;&#30333;&#30707;&#30010;&#12363;&#12425;&#12398;&#20107;&#26989;&#25163;&#32154;&#25913;&#21892;&#35201;&#26395;\&#27096;&#24335;&#26908;&#35342;\&#65288;&#20462;&#27491;&#65289;&#21029;&#32025;&#65314;-&#65297;&#65288;&#35336;&#30011;&#26360;&#65288;&#65298;&#25144;&#20197;&#19978;&#65289;&#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
      <sheetName val="実施計画総括表"/>
      <sheetName val="実施計画書（別紙A）"/>
      <sheetName val="実施計画書（別紙A）旧2"/>
      <sheetName val="実施計画書（別紙A）旧"/>
      <sheetName val="後で削除(新旧対象表作成用)別紙A改正後"/>
      <sheetName val="後で削除(新旧対象表作成用)別紙A改正前"/>
      <sheetName val="消費税取扱確認書（別紙C)"/>
      <sheetName val="実施状況報告総括表（別紙D)"/>
      <sheetName val="実施状況報告書（別紙E）旧"/>
      <sheetName val="チェックリスト（別紙G）"/>
      <sheetName val="チェックリスト（別紙G）旧"/>
      <sheetName val="添付資料"/>
      <sheetName val="添付資料 旧"/>
      <sheetName val="施設等設置場所周辺図（参考様式１）"/>
      <sheetName val="別記様式２号（別添）交付決定前"/>
    </sheetNames>
    <sheetDataSet>
      <sheetData sheetId="0">
        <row r="2">
          <cell r="A2" t="str">
            <v>佐賀市</v>
          </cell>
          <cell r="L2" t="str">
            <v>佐賀県GAP</v>
          </cell>
        </row>
        <row r="3">
          <cell r="L3" t="str">
            <v>GLOBALG.A.P</v>
          </cell>
        </row>
        <row r="4">
          <cell r="L4" t="str">
            <v>ASIAGAP</v>
          </cell>
        </row>
        <row r="5">
          <cell r="L5" t="str">
            <v>JGAP</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
      <sheetName val="実施計画総括表"/>
      <sheetName val="実施計画書（別紙A）"/>
      <sheetName val="実施計画書（別紙A）旧2"/>
      <sheetName val="実施計画書（別紙A）旧"/>
      <sheetName val="消費税取扱確認書（別紙C)"/>
      <sheetName val="実施状況報告総括表（別紙D)"/>
      <sheetName val="実施状況報告書（別紙E）旧"/>
      <sheetName val="実施状況報告書（別紙E)"/>
      <sheetName val="チェックリスト（別紙G）旧"/>
      <sheetName val="チェックリスト（別紙G）"/>
      <sheetName val="添付資料"/>
      <sheetName val="添付資料 旧"/>
      <sheetName val="施設等設置場所周辺図（参考様式１）"/>
      <sheetName val="別記様式２号（別添）交付決定前"/>
    </sheetNames>
    <sheetDataSet>
      <sheetData sheetId="0">
        <row r="2">
          <cell r="B2" t="str">
            <v>先進的モデル</v>
          </cell>
          <cell r="G2" t="str">
            <v>みかん</v>
          </cell>
          <cell r="J2" t="str">
            <v>本則課税</v>
          </cell>
          <cell r="L2" t="str">
            <v>佐賀県GAP</v>
          </cell>
        </row>
        <row r="3">
          <cell r="B3" t="str">
            <v>新たな園芸</v>
          </cell>
          <cell r="G3" t="str">
            <v>かんきつ</v>
          </cell>
          <cell r="J3" t="str">
            <v>簡易課税</v>
          </cell>
          <cell r="L3" t="str">
            <v>GLOBALG.A.P</v>
          </cell>
        </row>
        <row r="4">
          <cell r="B4" t="str">
            <v>経営力向上</v>
          </cell>
          <cell r="G4" t="str">
            <v>ハウスみかん</v>
          </cell>
          <cell r="J4" t="str">
            <v>非課税</v>
          </cell>
          <cell r="L4" t="str">
            <v>ASIAGAP</v>
          </cell>
        </row>
        <row r="5">
          <cell r="G5" t="str">
            <v>なし</v>
          </cell>
          <cell r="L5" t="str">
            <v>JGAP</v>
          </cell>
        </row>
        <row r="6">
          <cell r="G6" t="str">
            <v>ぶどう</v>
          </cell>
        </row>
        <row r="7">
          <cell r="G7" t="str">
            <v>キウイフルーツ</v>
          </cell>
        </row>
        <row r="8">
          <cell r="G8" t="str">
            <v>もも</v>
          </cell>
        </row>
        <row r="9">
          <cell r="G9" t="str">
            <v>その他施設果樹（　）</v>
          </cell>
        </row>
        <row r="10">
          <cell r="G10" t="str">
            <v>その他露地果樹（　）</v>
          </cell>
        </row>
        <row r="11">
          <cell r="G11" t="str">
            <v>いちご</v>
          </cell>
        </row>
        <row r="12">
          <cell r="G12" t="str">
            <v>きゅうり</v>
          </cell>
        </row>
        <row r="13">
          <cell r="G13" t="str">
            <v>トマト</v>
          </cell>
        </row>
        <row r="14">
          <cell r="G14" t="str">
            <v>なす</v>
          </cell>
        </row>
        <row r="15">
          <cell r="G15" t="str">
            <v>アスパラガス</v>
          </cell>
        </row>
        <row r="16">
          <cell r="G16" t="str">
            <v>こねぎ</v>
          </cell>
        </row>
        <row r="17">
          <cell r="G17" t="str">
            <v>チンゲンサイ</v>
          </cell>
        </row>
        <row r="18">
          <cell r="G18" t="str">
            <v>ほうれんそう</v>
          </cell>
        </row>
        <row r="19">
          <cell r="G19" t="str">
            <v>パセリ</v>
          </cell>
        </row>
        <row r="20">
          <cell r="G20" t="str">
            <v>たまねぎ</v>
          </cell>
        </row>
        <row r="21">
          <cell r="G21" t="str">
            <v>キャベツ</v>
          </cell>
        </row>
        <row r="22">
          <cell r="G22" t="str">
            <v>レタス</v>
          </cell>
        </row>
        <row r="23">
          <cell r="G23" t="str">
            <v>ブロッコリー</v>
          </cell>
        </row>
        <row r="24">
          <cell r="G24" t="str">
            <v>ばれいしょ</v>
          </cell>
        </row>
        <row r="25">
          <cell r="G25" t="str">
            <v>れんこん</v>
          </cell>
        </row>
        <row r="26">
          <cell r="G26" t="str">
            <v>みずな</v>
          </cell>
        </row>
        <row r="27">
          <cell r="G27" t="str">
            <v>その他施設野菜（　）</v>
          </cell>
        </row>
        <row r="28">
          <cell r="G28" t="str">
            <v>その他露地野菜（　）</v>
          </cell>
        </row>
        <row r="29">
          <cell r="G29" t="str">
            <v>花き（　）</v>
          </cell>
        </row>
        <row r="30">
          <cell r="G30" t="str">
            <v>茶</v>
          </cell>
        </row>
        <row r="31">
          <cell r="G31" t="str">
            <v>葉たばこ</v>
          </cell>
        </row>
        <row r="32">
          <cell r="G32" t="str">
            <v>い草</v>
          </cell>
        </row>
        <row r="33">
          <cell r="G33" t="str">
            <v>その他園芸作物（　）</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B-2"/>
      <sheetName val="別紙C"/>
      <sheetName val="別紙D"/>
      <sheetName val="別紙E"/>
      <sheetName val="別紙F"/>
      <sheetName val="別紙H"/>
      <sheetName val="別紙I"/>
      <sheetName val="別紙J"/>
      <sheetName val="参考様式1"/>
      <sheetName val="2"/>
      <sheetName val="3"/>
      <sheetName val="4(根域)"/>
      <sheetName val="4(V字)"/>
      <sheetName val="5"/>
      <sheetName val="6"/>
      <sheetName val="7"/>
      <sheetName val="8"/>
      <sheetName val="Sheet1"/>
      <sheetName val="リスト"/>
      <sheetName val="根域制限栽培リスト（削除不可）"/>
      <sheetName val="V字ジョイントリスト（削除不可）"/>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ow r="2">
          <cell r="A2" t="str">
            <v>佐賀市</v>
          </cell>
          <cell r="B2" t="str">
            <v>ステップアップ</v>
          </cell>
          <cell r="C2" t="str">
            <v>みかん</v>
          </cell>
          <cell r="D2" t="str">
            <v>直営施行</v>
          </cell>
          <cell r="G2">
            <v>0.5</v>
          </cell>
          <cell r="J2" t="str">
            <v>本則課税</v>
          </cell>
          <cell r="K2" t="str">
            <v>㎡</v>
          </cell>
          <cell r="T2" t="str">
            <v>有機等</v>
          </cell>
          <cell r="AB2" t="str">
            <v>円</v>
          </cell>
          <cell r="AR2" t="str">
            <v>ガラス室ハウス</v>
          </cell>
        </row>
        <row r="3">
          <cell r="A3" t="str">
            <v>鳥栖市</v>
          </cell>
          <cell r="B3" t="str">
            <v>新規就農者</v>
          </cell>
          <cell r="C3" t="str">
            <v>かんきつ</v>
          </cell>
          <cell r="D3" t="str">
            <v>請負施行</v>
          </cell>
          <cell r="G3" t="str">
            <v>1/2（果樹経）</v>
          </cell>
          <cell r="J3" t="str">
            <v>簡易課税</v>
          </cell>
          <cell r="K3" t="str">
            <v>台</v>
          </cell>
          <cell r="T3" t="str">
            <v>中山間</v>
          </cell>
          <cell r="AB3" t="str">
            <v>kg/10a</v>
          </cell>
          <cell r="AR3" t="str">
            <v>硬質プラスチックハウス</v>
          </cell>
        </row>
        <row r="4">
          <cell r="A4" t="str">
            <v>唐津市</v>
          </cell>
          <cell r="B4" t="str">
            <v>経営基盤強化</v>
          </cell>
          <cell r="C4" t="str">
            <v>ハウスみかん</v>
          </cell>
          <cell r="D4" t="str">
            <v>代行施行</v>
          </cell>
          <cell r="G4">
            <v>0.33333333333333331</v>
          </cell>
          <cell r="J4" t="str">
            <v>免税</v>
          </cell>
          <cell r="K4" t="str">
            <v>基</v>
          </cell>
          <cell r="T4" t="str">
            <v>新規作物</v>
          </cell>
          <cell r="AB4" t="str">
            <v>本/10a</v>
          </cell>
          <cell r="AR4" t="str">
            <v>軽量鉄骨ハウス</v>
          </cell>
        </row>
        <row r="5">
          <cell r="A5" t="str">
            <v>多久市</v>
          </cell>
          <cell r="B5" t="str">
            <v>園芸団地</v>
          </cell>
          <cell r="C5" t="str">
            <v>なし</v>
          </cell>
          <cell r="G5" t="str">
            <v>1/3（果樹経）</v>
          </cell>
          <cell r="J5" t="str">
            <v>消費税法第60条第４項に定める法人等</v>
          </cell>
          <cell r="K5" t="str">
            <v>式</v>
          </cell>
          <cell r="T5" t="str">
            <v>雇用</v>
          </cell>
          <cell r="AB5" t="str">
            <v>円/10a</v>
          </cell>
          <cell r="AR5" t="str">
            <v>連棟型パイプハウス</v>
          </cell>
        </row>
        <row r="6">
          <cell r="A6" t="str">
            <v>伊万里市</v>
          </cell>
          <cell r="B6" t="str">
            <v>効率的集出荷</v>
          </cell>
          <cell r="C6" t="str">
            <v>ぶどう</v>
          </cell>
          <cell r="G6" t="str">
            <v>13/20</v>
          </cell>
          <cell r="K6" t="str">
            <v>a</v>
          </cell>
          <cell r="T6" t="str">
            <v>企業参入</v>
          </cell>
          <cell r="AB6" t="str">
            <v>千円/10a</v>
          </cell>
          <cell r="AR6" t="str">
            <v>単棟型パイプハウス</v>
          </cell>
        </row>
        <row r="7">
          <cell r="A7" t="str">
            <v>武雄市</v>
          </cell>
          <cell r="C7" t="str">
            <v>キウイフルーツ</v>
          </cell>
          <cell r="G7" t="str">
            <v>13/20 （果樹経）</v>
          </cell>
          <cell r="T7" t="str">
            <v>その他</v>
          </cell>
          <cell r="AB7" t="str">
            <v>%</v>
          </cell>
          <cell r="AR7" t="str">
            <v>降雨防止施設</v>
          </cell>
        </row>
        <row r="8">
          <cell r="A8" t="str">
            <v>鹿島市</v>
          </cell>
          <cell r="C8" t="str">
            <v>もも</v>
          </cell>
          <cell r="AB8" t="str">
            <v>a</v>
          </cell>
          <cell r="AR8" t="str">
            <v>果樹棚</v>
          </cell>
        </row>
        <row r="9">
          <cell r="A9" t="str">
            <v>小城市</v>
          </cell>
          <cell r="C9" t="str">
            <v>その他施設果樹（　）</v>
          </cell>
          <cell r="AB9" t="str">
            <v>ℓ</v>
          </cell>
          <cell r="AR9" t="str">
            <v>いちご高設栽培施設</v>
          </cell>
        </row>
        <row r="10">
          <cell r="A10" t="str">
            <v>嬉野市</v>
          </cell>
          <cell r="C10" t="str">
            <v>その他露地果樹（　）</v>
          </cell>
          <cell r="AB10" t="str">
            <v>ℓ/10a</v>
          </cell>
          <cell r="AR10" t="str">
            <v>茶防霜施設</v>
          </cell>
        </row>
        <row r="11">
          <cell r="A11" t="str">
            <v>神埼市</v>
          </cell>
          <cell r="C11" t="str">
            <v>いちご</v>
          </cell>
          <cell r="AB11" t="str">
            <v>h/10a</v>
          </cell>
          <cell r="AR11" t="str">
            <v>茶加工用機械・装置</v>
          </cell>
        </row>
        <row r="12">
          <cell r="A12" t="str">
            <v>吉野ヶ里町</v>
          </cell>
          <cell r="C12" t="str">
            <v>きゅうり</v>
          </cell>
          <cell r="AB12" t="str">
            <v>m/10a</v>
          </cell>
        </row>
        <row r="13">
          <cell r="A13" t="str">
            <v>基山町</v>
          </cell>
          <cell r="C13" t="str">
            <v>トマト</v>
          </cell>
          <cell r="AB13" t="str">
            <v>成分回数</v>
          </cell>
        </row>
        <row r="14">
          <cell r="A14" t="str">
            <v>上峰町</v>
          </cell>
          <cell r="C14" t="str">
            <v>なす</v>
          </cell>
        </row>
        <row r="15">
          <cell r="A15" t="str">
            <v>みやき町</v>
          </cell>
          <cell r="C15" t="str">
            <v>アスパラガス</v>
          </cell>
        </row>
        <row r="16">
          <cell r="A16" t="str">
            <v>玄海町</v>
          </cell>
          <cell r="C16" t="str">
            <v>こねぎ</v>
          </cell>
        </row>
        <row r="17">
          <cell r="A17" t="str">
            <v>有田町</v>
          </cell>
          <cell r="C17" t="str">
            <v>チンゲンサイ</v>
          </cell>
        </row>
        <row r="18">
          <cell r="A18" t="str">
            <v>大町町</v>
          </cell>
          <cell r="C18" t="str">
            <v>ほうれんそう</v>
          </cell>
        </row>
        <row r="19">
          <cell r="A19" t="str">
            <v>江北町</v>
          </cell>
          <cell r="C19" t="str">
            <v>パセリ</v>
          </cell>
        </row>
        <row r="20">
          <cell r="A20" t="str">
            <v>白石町</v>
          </cell>
          <cell r="C20" t="str">
            <v>たまねぎ</v>
          </cell>
        </row>
        <row r="21">
          <cell r="A21" t="str">
            <v>太良町</v>
          </cell>
          <cell r="C21" t="str">
            <v>キャベツ</v>
          </cell>
        </row>
        <row r="22">
          <cell r="C22" t="str">
            <v>レタス</v>
          </cell>
        </row>
        <row r="23">
          <cell r="C23" t="str">
            <v>ブロッコリー</v>
          </cell>
        </row>
        <row r="24">
          <cell r="C24" t="str">
            <v>ばれいしょ</v>
          </cell>
        </row>
        <row r="25">
          <cell r="C25" t="str">
            <v>れんこん</v>
          </cell>
        </row>
        <row r="26">
          <cell r="C26" t="str">
            <v>みずな</v>
          </cell>
        </row>
        <row r="27">
          <cell r="C27" t="str">
            <v>その他施設野菜（　）</v>
          </cell>
        </row>
        <row r="28">
          <cell r="C28" t="str">
            <v>その他露地野菜（　）</v>
          </cell>
        </row>
        <row r="29">
          <cell r="C29" t="str">
            <v>花き（　）</v>
          </cell>
        </row>
        <row r="30">
          <cell r="C30" t="str">
            <v>茶</v>
          </cell>
        </row>
        <row r="31">
          <cell r="C31" t="str">
            <v>葉たばこ</v>
          </cell>
        </row>
        <row r="32">
          <cell r="C32" t="str">
            <v>その他特産（　）</v>
          </cell>
        </row>
      </sheetData>
      <sheetData sheetId="19"/>
      <sheetData sheetId="20"/>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事業費内訳"/>
      <sheetName val="実施状況報告書（別紙H） (2)"/>
      <sheetName val="リスト"/>
    </sheetNames>
    <sheetDataSet>
      <sheetData sheetId="0" refreshError="1"/>
      <sheetData sheetId="1" refreshError="1"/>
      <sheetData sheetId="2">
        <row r="2">
          <cell r="A2" t="str">
            <v>佐賀市</v>
          </cell>
          <cell r="B2" t="str">
            <v>ステップアップ</v>
          </cell>
        </row>
        <row r="3">
          <cell r="A3" t="str">
            <v>鳥栖市</v>
          </cell>
          <cell r="B3" t="str">
            <v>新規就農者</v>
          </cell>
        </row>
        <row r="4">
          <cell r="A4" t="str">
            <v>唐津市</v>
          </cell>
          <cell r="B4" t="str">
            <v>経営基盤強化</v>
          </cell>
        </row>
        <row r="5">
          <cell r="A5" t="str">
            <v>多久市</v>
          </cell>
          <cell r="B5" t="str">
            <v>園芸団地</v>
          </cell>
        </row>
        <row r="6">
          <cell r="A6" t="str">
            <v>伊万里市</v>
          </cell>
          <cell r="B6" t="str">
            <v>効率的集出荷</v>
          </cell>
        </row>
        <row r="7">
          <cell r="A7" t="str">
            <v>武雄市</v>
          </cell>
        </row>
        <row r="8">
          <cell r="A8" t="str">
            <v>鹿島市</v>
          </cell>
        </row>
        <row r="9">
          <cell r="A9" t="str">
            <v>小城市</v>
          </cell>
        </row>
        <row r="10">
          <cell r="A10" t="str">
            <v>嬉野市</v>
          </cell>
        </row>
        <row r="11">
          <cell r="A11" t="str">
            <v>神埼市</v>
          </cell>
        </row>
        <row r="12">
          <cell r="A12" t="str">
            <v>吉野ヶ里町</v>
          </cell>
        </row>
        <row r="13">
          <cell r="A13" t="str">
            <v>基山町</v>
          </cell>
        </row>
        <row r="14">
          <cell r="A14" t="str">
            <v>上峰町</v>
          </cell>
        </row>
        <row r="15">
          <cell r="A15" t="str">
            <v>みやき町</v>
          </cell>
        </row>
        <row r="16">
          <cell r="A16" t="str">
            <v>玄海町</v>
          </cell>
        </row>
        <row r="17">
          <cell r="A17" t="str">
            <v>有田町</v>
          </cell>
        </row>
        <row r="18">
          <cell r="A18" t="str">
            <v>大町町</v>
          </cell>
        </row>
        <row r="19">
          <cell r="A19" t="str">
            <v>江北町</v>
          </cell>
        </row>
        <row r="20">
          <cell r="A20" t="str">
            <v>白石町</v>
          </cell>
        </row>
        <row r="21">
          <cell r="A21" t="str">
            <v>太良町</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B-1"/>
      <sheetName val="別添"/>
      <sheetName val="別紙C"/>
      <sheetName val="別紙D"/>
      <sheetName val="別紙E"/>
      <sheetName val="別紙F"/>
      <sheetName val="別紙H"/>
      <sheetName val="参考様式1"/>
      <sheetName val="2"/>
      <sheetName val="3"/>
      <sheetName val="4(根域)"/>
      <sheetName val="4(V字)"/>
      <sheetName val="5"/>
      <sheetName val="6"/>
      <sheetName val="7"/>
      <sheetName val="リスト（削除不可）"/>
      <sheetName val="根域制限栽培リスト（削除不可）"/>
      <sheetName val="V字ジョイントリスト（削除不可）"/>
    </sheetNames>
    <sheetDataSet>
      <sheetData sheetId="0">
        <row r="36">
          <cell r="Z36">
            <v>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2.vml"/><Relationship Id="rId7" Type="http://schemas.openxmlformats.org/officeDocument/2006/relationships/ctrlProp" Target="../ctrlProps/ctrlProp4.xml"/><Relationship Id="rId2" Type="http://schemas.openxmlformats.org/officeDocument/2006/relationships/drawing" Target="../drawings/drawing8.xml"/><Relationship Id="rId1" Type="http://schemas.openxmlformats.org/officeDocument/2006/relationships/printerSettings" Target="../printerSettings/printerSettings16.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0000"/>
  </sheetPr>
  <dimension ref="A1:CC315"/>
  <sheetViews>
    <sheetView showGridLines="0" tabSelected="1" view="pageBreakPreview" zoomScale="90" zoomScaleNormal="90" zoomScaleSheetLayoutView="90" workbookViewId="0">
      <selection activeCell="Q6" sqref="Q6"/>
    </sheetView>
  </sheetViews>
  <sheetFormatPr defaultColWidth="3.25" defaultRowHeight="13.5" outlineLevelRow="1" x14ac:dyDescent="0.4"/>
  <cols>
    <col min="1" max="48" width="3.25" style="1"/>
    <col min="49" max="49" width="3.25" style="1" customWidth="1"/>
    <col min="50" max="70" width="3.25" style="1"/>
    <col min="71" max="73" width="6.375" style="1" customWidth="1"/>
    <col min="74" max="16384" width="3.25" style="1"/>
  </cols>
  <sheetData>
    <row r="1" spans="1:70" ht="16.5" x14ac:dyDescent="0.4">
      <c r="A1" s="23" t="s">
        <v>379</v>
      </c>
    </row>
    <row r="3" spans="1:70" ht="18" customHeight="1" x14ac:dyDescent="0.4">
      <c r="B3" s="280" t="s">
        <v>296</v>
      </c>
      <c r="C3" s="281"/>
      <c r="D3" s="281"/>
      <c r="E3" s="281"/>
      <c r="F3" s="282"/>
      <c r="G3" s="291"/>
      <c r="H3" s="292"/>
      <c r="I3" s="292"/>
      <c r="J3" s="292"/>
      <c r="K3" s="292"/>
      <c r="L3" s="292"/>
      <c r="M3" s="292"/>
      <c r="N3" s="293"/>
      <c r="P3" s="403" t="str">
        <f>IF(ISBLANK(G3),"",IF(G3="変更","※変更箇所朱書き",""))</f>
        <v/>
      </c>
      <c r="Q3" s="403"/>
      <c r="R3" s="403"/>
      <c r="S3" s="403"/>
      <c r="T3" s="403"/>
    </row>
    <row r="5" spans="1:70" ht="23.25" x14ac:dyDescent="0.4">
      <c r="C5" s="222"/>
      <c r="D5" s="222"/>
      <c r="E5" s="222"/>
      <c r="F5" s="222"/>
      <c r="G5" s="222"/>
      <c r="H5" s="222"/>
      <c r="I5" s="222"/>
      <c r="J5" s="222"/>
      <c r="K5" s="222"/>
      <c r="L5" s="222"/>
      <c r="M5" s="222"/>
      <c r="N5" s="222"/>
      <c r="O5" s="222"/>
      <c r="P5" s="222"/>
      <c r="Q5" s="373" t="s">
        <v>898</v>
      </c>
      <c r="R5" s="373"/>
      <c r="S5" s="373"/>
      <c r="T5" s="373"/>
      <c r="U5" s="373"/>
      <c r="V5" s="373"/>
      <c r="W5" s="373"/>
      <c r="X5" s="373"/>
      <c r="Y5" s="373" t="str">
        <f>IF(G3="変更","さが園芸888整備支援事業　変更計画書","さが園芸888整備支援事業　実施計画書")</f>
        <v>さが園芸888整備支援事業　実施計画書</v>
      </c>
      <c r="Z5" s="373"/>
      <c r="AA5" s="373"/>
      <c r="AB5" s="373"/>
      <c r="AC5" s="373"/>
      <c r="AD5" s="373"/>
      <c r="AE5" s="373"/>
      <c r="AF5" s="373"/>
      <c r="AG5" s="373"/>
      <c r="AH5" s="373"/>
      <c r="AI5" s="373"/>
      <c r="AJ5" s="373"/>
      <c r="AK5" s="373"/>
      <c r="AL5" s="373"/>
      <c r="AM5" s="373"/>
      <c r="AN5" s="373"/>
      <c r="AO5" s="373"/>
      <c r="AP5" s="373"/>
      <c r="AQ5" s="373"/>
      <c r="AR5" s="373"/>
      <c r="AS5" s="373"/>
      <c r="AT5" s="373"/>
      <c r="AU5" s="373" t="s">
        <v>808</v>
      </c>
      <c r="AV5" s="373"/>
      <c r="AW5" s="373"/>
      <c r="AX5" s="373"/>
      <c r="AY5" s="373"/>
      <c r="AZ5" s="373"/>
      <c r="BC5" s="222"/>
      <c r="BD5" s="222"/>
      <c r="BE5" s="222"/>
      <c r="BF5" s="222"/>
      <c r="BG5" s="222"/>
      <c r="BH5" s="222"/>
      <c r="BI5" s="222"/>
      <c r="BJ5" s="222"/>
      <c r="BK5" s="222"/>
      <c r="BL5" s="222"/>
      <c r="BM5" s="222"/>
      <c r="BN5" s="222"/>
      <c r="BO5" s="222"/>
      <c r="BP5" s="222"/>
      <c r="BQ5" s="222"/>
    </row>
    <row r="6" spans="1:70" ht="14.25" customHeight="1" x14ac:dyDescent="0.4"/>
    <row r="7" spans="1:70" ht="18.75" customHeight="1" x14ac:dyDescent="0.4">
      <c r="B7" s="280" t="s">
        <v>0</v>
      </c>
      <c r="C7" s="281"/>
      <c r="D7" s="281"/>
      <c r="E7" s="281"/>
      <c r="F7" s="282"/>
      <c r="G7" s="291"/>
      <c r="H7" s="292"/>
      <c r="I7" s="292"/>
      <c r="J7" s="292"/>
      <c r="K7" s="292"/>
      <c r="L7" s="292"/>
      <c r="M7" s="292"/>
      <c r="N7" s="293"/>
      <c r="P7" s="280" t="s">
        <v>153</v>
      </c>
      <c r="Q7" s="281"/>
      <c r="R7" s="281"/>
      <c r="S7" s="281"/>
      <c r="T7" s="282"/>
      <c r="U7" s="291"/>
      <c r="V7" s="292"/>
      <c r="W7" s="292"/>
      <c r="X7" s="292"/>
      <c r="Y7" s="292"/>
      <c r="Z7" s="292"/>
      <c r="AA7" s="292"/>
      <c r="AB7" s="292"/>
      <c r="AC7" s="292"/>
      <c r="AD7" s="292"/>
      <c r="AE7" s="292"/>
      <c r="AF7" s="293"/>
      <c r="AH7" s="307" t="s">
        <v>308</v>
      </c>
      <c r="AI7" s="308"/>
      <c r="AJ7" s="308"/>
      <c r="AK7" s="295" t="s">
        <v>309</v>
      </c>
      <c r="AL7" s="296"/>
      <c r="AM7" s="296"/>
      <c r="AN7" s="296"/>
      <c r="AO7" s="296"/>
      <c r="AP7" s="296"/>
      <c r="AQ7" s="296"/>
      <c r="AR7" s="296"/>
      <c r="AS7" s="296"/>
      <c r="AT7" s="297"/>
      <c r="AU7" s="295" t="s">
        <v>310</v>
      </c>
      <c r="AV7" s="296"/>
      <c r="AW7" s="296"/>
      <c r="AX7" s="296"/>
      <c r="AY7" s="296"/>
      <c r="AZ7" s="296"/>
      <c r="BA7" s="297"/>
      <c r="BC7" s="286" t="s">
        <v>383</v>
      </c>
      <c r="BD7" s="286"/>
      <c r="BE7" s="286"/>
      <c r="BF7" s="287"/>
      <c r="BG7" s="287"/>
      <c r="BH7" s="287"/>
      <c r="BI7" s="287"/>
      <c r="BJ7" s="287"/>
      <c r="BK7" s="287"/>
      <c r="BL7" s="287"/>
      <c r="BM7" s="287"/>
      <c r="BN7" s="287"/>
      <c r="BO7" s="287"/>
    </row>
    <row r="8" spans="1:70" ht="18.75" customHeight="1" x14ac:dyDescent="0.4">
      <c r="B8" s="280" t="s">
        <v>150</v>
      </c>
      <c r="C8" s="281"/>
      <c r="D8" s="281"/>
      <c r="E8" s="281"/>
      <c r="F8" s="282"/>
      <c r="G8" s="319"/>
      <c r="H8" s="289"/>
      <c r="I8" s="289"/>
      <c r="J8" s="289"/>
      <c r="K8" s="289"/>
      <c r="L8" s="289"/>
      <c r="M8" s="289"/>
      <c r="N8" s="290"/>
      <c r="O8" s="28"/>
      <c r="P8" s="340" t="s">
        <v>1</v>
      </c>
      <c r="Q8" s="340"/>
      <c r="R8" s="340"/>
      <c r="S8" s="340"/>
      <c r="T8" s="340"/>
      <c r="U8" s="319"/>
      <c r="V8" s="289"/>
      <c r="W8" s="289"/>
      <c r="X8" s="289"/>
      <c r="Y8" s="289"/>
      <c r="Z8" s="289"/>
      <c r="AA8" s="289"/>
      <c r="AB8" s="289"/>
      <c r="AC8" s="289"/>
      <c r="AD8" s="289"/>
      <c r="AE8" s="289"/>
      <c r="AF8" s="290"/>
      <c r="AH8" s="310"/>
      <c r="AI8" s="311"/>
      <c r="AJ8" s="311"/>
      <c r="AK8" s="304"/>
      <c r="AL8" s="305"/>
      <c r="AM8" s="305"/>
      <c r="AN8" s="305"/>
      <c r="AO8" s="305"/>
      <c r="AP8" s="305"/>
      <c r="AQ8" s="305"/>
      <c r="AR8" s="305"/>
      <c r="AS8" s="305"/>
      <c r="AT8" s="306"/>
      <c r="AU8" s="304"/>
      <c r="AV8" s="305"/>
      <c r="AW8" s="305"/>
      <c r="AX8" s="305"/>
      <c r="AY8" s="305"/>
      <c r="AZ8" s="305"/>
      <c r="BA8" s="306"/>
      <c r="BC8" s="286"/>
      <c r="BD8" s="286"/>
      <c r="BE8" s="286"/>
      <c r="BF8" s="288"/>
      <c r="BG8" s="288"/>
      <c r="BH8" s="288"/>
      <c r="BI8" s="288"/>
      <c r="BJ8" s="288"/>
      <c r="BK8" s="288"/>
      <c r="BL8" s="288"/>
      <c r="BM8" s="288"/>
      <c r="BN8" s="288"/>
      <c r="BO8" s="288"/>
    </row>
    <row r="9" spans="1:70" ht="21" hidden="1" customHeight="1" outlineLevel="1" x14ac:dyDescent="0.4">
      <c r="B9" s="40"/>
      <c r="C9" s="40"/>
      <c r="D9" s="40"/>
      <c r="E9" s="40"/>
      <c r="F9" s="40"/>
      <c r="G9" s="40"/>
      <c r="H9" s="40"/>
      <c r="I9" s="40"/>
      <c r="J9" s="40"/>
      <c r="K9" s="40"/>
      <c r="L9" s="40"/>
      <c r="M9" s="40"/>
      <c r="N9" s="40"/>
      <c r="O9" s="40"/>
      <c r="P9" s="40"/>
      <c r="Q9" s="40"/>
      <c r="R9" s="40"/>
      <c r="S9" s="40"/>
      <c r="T9" s="40"/>
      <c r="U9" s="40"/>
      <c r="V9" s="40"/>
      <c r="W9" s="40"/>
      <c r="X9" s="40"/>
      <c r="Y9" s="40"/>
      <c r="Z9" s="40"/>
      <c r="AA9" s="40"/>
      <c r="AB9" s="40"/>
      <c r="AC9" s="40"/>
      <c r="AD9" s="40"/>
      <c r="AE9" s="40"/>
      <c r="AF9" s="39"/>
      <c r="AG9" s="39"/>
      <c r="AH9" s="39"/>
      <c r="AI9" s="39"/>
      <c r="AJ9" s="39"/>
      <c r="AK9" s="39"/>
      <c r="AL9" s="39"/>
      <c r="AM9" s="39"/>
      <c r="AN9" s="39"/>
      <c r="AO9" s="39"/>
      <c r="AP9" s="39"/>
      <c r="AQ9" s="39"/>
      <c r="AR9" s="39"/>
      <c r="AS9" s="39"/>
      <c r="AT9" s="39"/>
      <c r="AU9" s="39"/>
      <c r="AV9" s="41"/>
      <c r="AW9" s="41"/>
      <c r="AX9" s="41"/>
      <c r="AY9" s="42"/>
      <c r="AZ9" s="42"/>
      <c r="BA9" s="42"/>
      <c r="BB9" s="42"/>
      <c r="BC9" s="286"/>
      <c r="BD9" s="286"/>
      <c r="BE9" s="286"/>
      <c r="BF9" s="285"/>
      <c r="BG9" s="285"/>
      <c r="BH9" s="285"/>
      <c r="BI9" s="285"/>
      <c r="BJ9" s="285"/>
      <c r="BK9" s="285"/>
      <c r="BL9" s="285"/>
      <c r="BM9" s="285"/>
      <c r="BN9" s="285"/>
      <c r="BO9" s="285"/>
      <c r="BP9" s="42"/>
      <c r="BQ9" s="42"/>
      <c r="BR9" s="24"/>
    </row>
    <row r="10" spans="1:70" ht="18" customHeight="1" collapsed="1" x14ac:dyDescent="0.4">
      <c r="C10" s="39"/>
      <c r="D10" s="39"/>
      <c r="E10" s="39"/>
      <c r="F10" s="39"/>
      <c r="G10" s="39"/>
      <c r="H10" s="39"/>
      <c r="I10" s="39"/>
      <c r="J10" s="39"/>
      <c r="K10" s="39"/>
      <c r="L10" s="39"/>
      <c r="M10" s="39"/>
      <c r="N10" s="39"/>
      <c r="O10" s="39"/>
      <c r="AZ10" s="2"/>
      <c r="BC10" s="43"/>
      <c r="BD10" s="43"/>
      <c r="BE10" s="43"/>
      <c r="BF10" s="43"/>
      <c r="BG10" s="43"/>
      <c r="BH10" s="43"/>
      <c r="BI10" s="43"/>
      <c r="BJ10" s="43"/>
      <c r="BK10" s="43"/>
      <c r="BL10" s="43"/>
      <c r="BM10" s="43"/>
      <c r="BN10" s="43"/>
      <c r="BO10" s="43"/>
    </row>
    <row r="11" spans="1:70" ht="18" customHeight="1" x14ac:dyDescent="0.4">
      <c r="B11" s="6" t="s">
        <v>373</v>
      </c>
      <c r="C11" s="6"/>
      <c r="D11" s="39"/>
      <c r="E11" s="39"/>
      <c r="F11" s="39"/>
      <c r="G11" s="39"/>
      <c r="H11" s="39"/>
      <c r="I11" s="39"/>
      <c r="J11" s="39"/>
      <c r="K11" s="39"/>
      <c r="L11" s="39"/>
      <c r="M11" s="39"/>
      <c r="N11" s="39"/>
      <c r="O11" s="39"/>
      <c r="AZ11" s="2"/>
      <c r="BC11" s="2"/>
      <c r="BD11" s="2"/>
      <c r="BE11" s="2"/>
      <c r="BF11" s="2"/>
      <c r="BG11" s="2"/>
      <c r="BH11" s="2"/>
      <c r="BI11" s="2"/>
      <c r="BJ11" s="2"/>
      <c r="BK11" s="2"/>
      <c r="BL11" s="2"/>
      <c r="BM11" s="2"/>
      <c r="BN11" s="2"/>
      <c r="BO11" s="2"/>
    </row>
    <row r="12" spans="1:70" ht="23.25" customHeight="1" x14ac:dyDescent="0.4">
      <c r="C12" s="301" t="s">
        <v>301</v>
      </c>
      <c r="D12" s="302"/>
      <c r="E12" s="302"/>
      <c r="F12" s="302"/>
      <c r="G12" s="302"/>
      <c r="H12" s="302"/>
      <c r="I12" s="302"/>
      <c r="J12" s="302"/>
      <c r="K12" s="302"/>
      <c r="L12" s="302"/>
      <c r="M12" s="302"/>
      <c r="N12" s="303"/>
      <c r="O12" s="301" t="s">
        <v>327</v>
      </c>
      <c r="P12" s="302"/>
      <c r="Q12" s="302"/>
      <c r="R12" s="302"/>
      <c r="S12" s="302"/>
      <c r="T12" s="302"/>
      <c r="U12" s="302"/>
      <c r="V12" s="302"/>
      <c r="W12" s="302"/>
      <c r="X12" s="302"/>
      <c r="Y12" s="302"/>
      <c r="Z12" s="302"/>
      <c r="AA12" s="302"/>
      <c r="AB12" s="302"/>
      <c r="AC12" s="302"/>
      <c r="AD12" s="302"/>
      <c r="AE12" s="302"/>
      <c r="AF12" s="302"/>
      <c r="AG12" s="302"/>
      <c r="AH12" s="302"/>
      <c r="AI12" s="302"/>
      <c r="AJ12" s="302"/>
      <c r="AK12" s="302"/>
      <c r="AL12" s="303"/>
      <c r="AN12" s="286" t="s">
        <v>299</v>
      </c>
      <c r="AO12" s="286"/>
      <c r="AP12" s="286"/>
      <c r="AQ12" s="286"/>
      <c r="AR12" s="286"/>
      <c r="AS12" s="286"/>
      <c r="AT12" s="286"/>
      <c r="AU12" s="286"/>
    </row>
    <row r="13" spans="1:70" ht="23.25" customHeight="1" x14ac:dyDescent="0.4">
      <c r="C13" s="405"/>
      <c r="D13" s="406"/>
      <c r="E13" s="406"/>
      <c r="F13" s="406"/>
      <c r="G13" s="406"/>
      <c r="H13" s="406"/>
      <c r="I13" s="406"/>
      <c r="J13" s="406"/>
      <c r="K13" s="406"/>
      <c r="L13" s="406"/>
      <c r="M13" s="406"/>
      <c r="N13" s="407"/>
      <c r="O13" s="291"/>
      <c r="P13" s="292"/>
      <c r="Q13" s="292"/>
      <c r="R13" s="292"/>
      <c r="S13" s="292"/>
      <c r="T13" s="292"/>
      <c r="U13" s="292"/>
      <c r="V13" s="292"/>
      <c r="W13" s="292"/>
      <c r="X13" s="292"/>
      <c r="Y13" s="292"/>
      <c r="Z13" s="408"/>
      <c r="AA13" s="313" t="str">
        <f>IF(ISBLANK($O$13),"",IF($O$13="有機等","認定年月日","ー"))</f>
        <v/>
      </c>
      <c r="AB13" s="314"/>
      <c r="AC13" s="314"/>
      <c r="AD13" s="314"/>
      <c r="AE13" s="314"/>
      <c r="AF13" s="314"/>
      <c r="AG13" s="289"/>
      <c r="AH13" s="289"/>
      <c r="AI13" s="289"/>
      <c r="AJ13" s="289"/>
      <c r="AK13" s="289"/>
      <c r="AL13" s="290"/>
      <c r="AN13" s="294"/>
      <c r="AO13" s="294"/>
      <c r="AP13" s="294"/>
      <c r="AQ13" s="294"/>
      <c r="AR13" s="294"/>
      <c r="AS13" s="294"/>
      <c r="AT13" s="294"/>
      <c r="AU13" s="294"/>
      <c r="BR13" s="29" t="str">
        <f>C26&amp;"事業実施主体"</f>
        <v>事業実施主体</v>
      </c>
    </row>
    <row r="14" spans="1:70" ht="16.5" customHeight="1" x14ac:dyDescent="0.4">
      <c r="C14" s="21"/>
      <c r="D14" s="21"/>
      <c r="E14" s="21"/>
      <c r="F14" s="21"/>
      <c r="G14" s="21"/>
      <c r="H14" s="21"/>
      <c r="I14" s="21"/>
      <c r="J14" s="21"/>
      <c r="K14" s="21"/>
      <c r="L14" s="21"/>
      <c r="M14" s="21"/>
      <c r="N14" s="21"/>
      <c r="O14" s="21"/>
      <c r="P14" s="21"/>
      <c r="Q14" s="21"/>
      <c r="R14" s="21"/>
      <c r="S14" s="21"/>
      <c r="T14" s="21"/>
      <c r="U14" s="21"/>
      <c r="V14" s="21"/>
      <c r="W14" s="25"/>
      <c r="X14" s="25"/>
      <c r="Y14" s="25"/>
      <c r="Z14" s="25"/>
      <c r="AA14" s="25"/>
      <c r="AB14" s="25"/>
      <c r="AC14" s="25"/>
      <c r="AD14" s="25"/>
      <c r="AE14" s="25"/>
      <c r="AF14" s="25"/>
      <c r="AG14" s="25"/>
      <c r="AH14" s="25"/>
      <c r="AI14" s="25"/>
      <c r="AJ14" s="25"/>
      <c r="AK14" s="25"/>
      <c r="AL14" s="25"/>
      <c r="AM14" s="25"/>
      <c r="AN14" s="25"/>
      <c r="AO14" s="25"/>
      <c r="AP14" s="25"/>
      <c r="AZ14" s="2"/>
      <c r="BK14" s="2"/>
      <c r="BL14" s="2"/>
      <c r="BM14" s="2"/>
    </row>
    <row r="15" spans="1:70" ht="20.25" customHeight="1" x14ac:dyDescent="0.4">
      <c r="C15" s="307" t="s">
        <v>303</v>
      </c>
      <c r="D15" s="308"/>
      <c r="E15" s="308"/>
      <c r="F15" s="308"/>
      <c r="G15" s="308"/>
      <c r="H15" s="308"/>
      <c r="I15" s="308"/>
      <c r="J15" s="308"/>
      <c r="K15" s="308"/>
      <c r="L15" s="308"/>
      <c r="M15" s="308"/>
      <c r="N15" s="309"/>
      <c r="O15" s="307" t="s">
        <v>415</v>
      </c>
      <c r="P15" s="308"/>
      <c r="Q15" s="308"/>
      <c r="R15" s="308"/>
      <c r="S15" s="308"/>
      <c r="T15" s="308"/>
      <c r="U15" s="308"/>
      <c r="V15" s="308"/>
      <c r="W15" s="308"/>
      <c r="X15" s="308"/>
      <c r="Y15" s="308"/>
      <c r="Z15" s="309"/>
      <c r="AA15" s="24"/>
    </row>
    <row r="16" spans="1:70" ht="20.25" customHeight="1" x14ac:dyDescent="0.4">
      <c r="C16" s="310"/>
      <c r="D16" s="311"/>
      <c r="E16" s="311"/>
      <c r="F16" s="311"/>
      <c r="G16" s="311"/>
      <c r="H16" s="311"/>
      <c r="I16" s="311"/>
      <c r="J16" s="311"/>
      <c r="K16" s="311"/>
      <c r="L16" s="311"/>
      <c r="M16" s="311"/>
      <c r="N16" s="312"/>
      <c r="O16" s="310"/>
      <c r="P16" s="311"/>
      <c r="Q16" s="311"/>
      <c r="R16" s="311"/>
      <c r="S16" s="311"/>
      <c r="T16" s="311"/>
      <c r="U16" s="311"/>
      <c r="V16" s="311"/>
      <c r="W16" s="311"/>
      <c r="X16" s="311"/>
      <c r="Y16" s="311"/>
      <c r="Z16" s="312"/>
      <c r="AA16" s="24"/>
    </row>
    <row r="17" spans="2:81" ht="20.25" customHeight="1" x14ac:dyDescent="0.4">
      <c r="C17" s="319"/>
      <c r="D17" s="289"/>
      <c r="E17" s="289"/>
      <c r="F17" s="289"/>
      <c r="G17" s="289"/>
      <c r="H17" s="289"/>
      <c r="I17" s="289"/>
      <c r="J17" s="289"/>
      <c r="K17" s="289"/>
      <c r="L17" s="289"/>
      <c r="M17" s="289"/>
      <c r="N17" s="290"/>
      <c r="O17" s="404"/>
      <c r="P17" s="372"/>
      <c r="Q17" s="372"/>
      <c r="R17" s="372"/>
      <c r="S17" s="372"/>
      <c r="T17" s="372"/>
      <c r="U17" s="372"/>
      <c r="V17" s="372"/>
      <c r="W17" s="372"/>
      <c r="X17" s="372"/>
      <c r="Y17" s="372"/>
      <c r="Z17" s="372"/>
      <c r="AA17" s="22"/>
    </row>
    <row r="18" spans="2:81" ht="18" customHeight="1" x14ac:dyDescent="0.4">
      <c r="C18" s="39"/>
      <c r="D18" s="39"/>
      <c r="E18" s="39"/>
      <c r="F18" s="39"/>
      <c r="G18" s="39"/>
      <c r="H18" s="39"/>
      <c r="I18" s="39"/>
      <c r="J18" s="39"/>
      <c r="K18" s="39"/>
      <c r="L18" s="39"/>
      <c r="M18" s="39"/>
      <c r="N18" s="39"/>
      <c r="O18" s="39"/>
      <c r="AZ18" s="2"/>
      <c r="BC18" s="2"/>
      <c r="BD18" s="2"/>
      <c r="BE18" s="2"/>
      <c r="BF18" s="2"/>
      <c r="BG18" s="2"/>
      <c r="BH18" s="2"/>
      <c r="BI18" s="2"/>
      <c r="BJ18" s="2"/>
      <c r="BK18" s="2"/>
      <c r="BL18" s="2"/>
      <c r="BM18" s="2"/>
      <c r="BN18" s="2"/>
      <c r="BO18" s="2"/>
    </row>
    <row r="19" spans="2:81" ht="21.75" customHeight="1" x14ac:dyDescent="0.4">
      <c r="B19" s="223" t="str">
        <f>IF(G3="変更","２．変更の理由","２．事業の目的")</f>
        <v>２．事業の目的</v>
      </c>
      <c r="C19" s="6"/>
      <c r="BC19" s="2"/>
      <c r="BD19" s="2"/>
      <c r="BE19" s="2"/>
      <c r="BF19" s="2"/>
      <c r="BG19" s="2"/>
      <c r="BH19" s="2"/>
      <c r="BI19" s="2"/>
      <c r="BJ19" s="2"/>
      <c r="BK19" s="2"/>
      <c r="BL19" s="2"/>
      <c r="BM19" s="2"/>
      <c r="BN19" s="2"/>
      <c r="BO19" s="2"/>
      <c r="BP19" s="2"/>
      <c r="BQ19" s="2"/>
    </row>
    <row r="20" spans="2:81" ht="18" customHeight="1" x14ac:dyDescent="0.4">
      <c r="C20" s="394"/>
      <c r="D20" s="395"/>
      <c r="E20" s="395"/>
      <c r="F20" s="395"/>
      <c r="G20" s="395"/>
      <c r="H20" s="395"/>
      <c r="I20" s="395"/>
      <c r="J20" s="395"/>
      <c r="K20" s="395"/>
      <c r="L20" s="395"/>
      <c r="M20" s="395"/>
      <c r="N20" s="395"/>
      <c r="O20" s="395"/>
      <c r="P20" s="395"/>
      <c r="Q20" s="395"/>
      <c r="R20" s="395"/>
      <c r="S20" s="395"/>
      <c r="T20" s="395"/>
      <c r="U20" s="395"/>
      <c r="V20" s="395"/>
      <c r="W20" s="395"/>
      <c r="X20" s="395"/>
      <c r="Y20" s="395"/>
      <c r="Z20" s="395"/>
      <c r="AA20" s="395"/>
      <c r="AB20" s="395"/>
      <c r="AC20" s="395"/>
      <c r="AD20" s="395"/>
      <c r="AE20" s="395"/>
      <c r="AF20" s="395"/>
      <c r="AG20" s="395"/>
      <c r="AH20" s="395"/>
      <c r="AI20" s="395"/>
      <c r="AJ20" s="395"/>
      <c r="AK20" s="395"/>
      <c r="AL20" s="395"/>
      <c r="AM20" s="395"/>
      <c r="AN20" s="395"/>
      <c r="AO20" s="396"/>
    </row>
    <row r="21" spans="2:81" ht="18" customHeight="1" x14ac:dyDescent="0.4">
      <c r="C21" s="397"/>
      <c r="D21" s="398"/>
      <c r="E21" s="398"/>
      <c r="F21" s="398"/>
      <c r="G21" s="398"/>
      <c r="H21" s="398"/>
      <c r="I21" s="398"/>
      <c r="J21" s="398"/>
      <c r="K21" s="398"/>
      <c r="L21" s="398"/>
      <c r="M21" s="398"/>
      <c r="N21" s="398"/>
      <c r="O21" s="398"/>
      <c r="P21" s="398"/>
      <c r="Q21" s="398"/>
      <c r="R21" s="398"/>
      <c r="S21" s="398"/>
      <c r="T21" s="398"/>
      <c r="U21" s="398"/>
      <c r="V21" s="398"/>
      <c r="W21" s="398"/>
      <c r="X21" s="398"/>
      <c r="Y21" s="398"/>
      <c r="Z21" s="398"/>
      <c r="AA21" s="398"/>
      <c r="AB21" s="398"/>
      <c r="AC21" s="398"/>
      <c r="AD21" s="398"/>
      <c r="AE21" s="398"/>
      <c r="AF21" s="398"/>
      <c r="AG21" s="398"/>
      <c r="AH21" s="398"/>
      <c r="AI21" s="398"/>
      <c r="AJ21" s="398"/>
      <c r="AK21" s="398"/>
      <c r="AL21" s="398"/>
      <c r="AM21" s="398"/>
      <c r="AN21" s="398"/>
      <c r="AO21" s="399"/>
    </row>
    <row r="22" spans="2:81" ht="18" customHeight="1" x14ac:dyDescent="0.4">
      <c r="C22" s="400"/>
      <c r="D22" s="401"/>
      <c r="E22" s="401"/>
      <c r="F22" s="401"/>
      <c r="G22" s="401"/>
      <c r="H22" s="401"/>
      <c r="I22" s="401"/>
      <c r="J22" s="401"/>
      <c r="K22" s="401"/>
      <c r="L22" s="401"/>
      <c r="M22" s="401"/>
      <c r="N22" s="401"/>
      <c r="O22" s="401"/>
      <c r="P22" s="401"/>
      <c r="Q22" s="401"/>
      <c r="R22" s="401"/>
      <c r="S22" s="401"/>
      <c r="T22" s="401"/>
      <c r="U22" s="401"/>
      <c r="V22" s="401"/>
      <c r="W22" s="401"/>
      <c r="X22" s="401"/>
      <c r="Y22" s="401"/>
      <c r="Z22" s="401"/>
      <c r="AA22" s="401"/>
      <c r="AB22" s="401"/>
      <c r="AC22" s="401"/>
      <c r="AD22" s="401"/>
      <c r="AE22" s="401"/>
      <c r="AF22" s="401"/>
      <c r="AG22" s="401"/>
      <c r="AH22" s="401"/>
      <c r="AI22" s="401"/>
      <c r="AJ22" s="401"/>
      <c r="AK22" s="401"/>
      <c r="AL22" s="401"/>
      <c r="AM22" s="401"/>
      <c r="AN22" s="401"/>
      <c r="AO22" s="402"/>
    </row>
    <row r="23" spans="2:81" ht="18" customHeight="1" x14ac:dyDescent="0.4">
      <c r="C23" s="21"/>
      <c r="D23" s="21"/>
      <c r="E23" s="21"/>
      <c r="F23" s="21"/>
      <c r="G23" s="21"/>
      <c r="H23" s="21"/>
      <c r="I23" s="21"/>
      <c r="J23" s="21"/>
      <c r="K23" s="21"/>
      <c r="L23" s="21"/>
      <c r="M23" s="21"/>
      <c r="N23" s="21"/>
      <c r="O23" s="21"/>
      <c r="AZ23" s="2"/>
    </row>
    <row r="24" spans="2:81" ht="18" customHeight="1" x14ac:dyDescent="0.4">
      <c r="B24" s="6" t="s">
        <v>374</v>
      </c>
      <c r="C24" s="6"/>
      <c r="D24" s="39"/>
      <c r="E24" s="39"/>
      <c r="F24" s="39"/>
      <c r="G24" s="39"/>
      <c r="H24" s="39"/>
      <c r="I24" s="39"/>
      <c r="J24" s="39"/>
      <c r="K24" s="39"/>
      <c r="L24" s="39"/>
      <c r="M24" s="39"/>
      <c r="N24" s="39"/>
      <c r="O24" s="39"/>
      <c r="AZ24" s="2"/>
    </row>
    <row r="25" spans="2:81" ht="21.75" customHeight="1" x14ac:dyDescent="0.4">
      <c r="C25" s="280" t="s">
        <v>384</v>
      </c>
      <c r="D25" s="281"/>
      <c r="E25" s="281"/>
      <c r="F25" s="281"/>
      <c r="G25" s="281"/>
      <c r="H25" s="281"/>
      <c r="I25" s="281"/>
      <c r="J25" s="282"/>
      <c r="K25" s="280" t="s">
        <v>298</v>
      </c>
      <c r="L25" s="281"/>
      <c r="M25" s="281"/>
      <c r="N25" s="281"/>
      <c r="O25" s="281"/>
      <c r="P25" s="281"/>
      <c r="Q25" s="281"/>
      <c r="R25" s="281"/>
      <c r="S25" s="281"/>
      <c r="T25" s="281"/>
      <c r="U25" s="281"/>
      <c r="V25" s="281"/>
      <c r="W25" s="281"/>
      <c r="X25" s="281"/>
      <c r="Y25" s="281"/>
      <c r="Z25" s="282"/>
      <c r="AA25" s="298" t="s">
        <v>404</v>
      </c>
      <c r="AB25" s="299"/>
      <c r="AC25" s="299"/>
      <c r="AD25" s="299"/>
      <c r="AE25" s="299"/>
      <c r="AF25" s="299"/>
      <c r="AG25" s="300"/>
      <c r="AH25" s="298" t="s">
        <v>405</v>
      </c>
      <c r="AI25" s="299"/>
      <c r="AJ25" s="299"/>
      <c r="AK25" s="299"/>
      <c r="AL25" s="299"/>
      <c r="AM25" s="299"/>
      <c r="AN25" s="300"/>
      <c r="AO25" s="340" t="s">
        <v>302</v>
      </c>
      <c r="AP25" s="340"/>
      <c r="AQ25" s="340"/>
      <c r="AR25" s="340"/>
      <c r="AS25" s="340"/>
      <c r="AT25" s="340"/>
      <c r="AU25" s="340"/>
      <c r="AV25" s="340"/>
      <c r="AW25" s="340"/>
      <c r="AX25" s="340"/>
      <c r="AY25" s="340"/>
      <c r="AZ25" s="340"/>
      <c r="BA25" s="340"/>
      <c r="BB25" s="340"/>
      <c r="BC25" s="340"/>
      <c r="BD25" s="340"/>
      <c r="BE25" s="340"/>
      <c r="BF25" s="340"/>
      <c r="BG25" s="340"/>
      <c r="BH25" s="340"/>
      <c r="BI25" s="340"/>
      <c r="BJ25" s="340"/>
      <c r="BK25" s="340"/>
      <c r="BL25" s="340"/>
      <c r="BM25" s="340"/>
      <c r="BN25" s="340"/>
      <c r="BO25" s="340"/>
      <c r="BP25" s="340"/>
      <c r="BQ25" s="340"/>
    </row>
    <row r="26" spans="2:81" ht="42.75" customHeight="1" x14ac:dyDescent="0.4">
      <c r="C26" s="354" t="str">
        <f>IF(ISBLANK(BF7),"",BF7)</f>
        <v/>
      </c>
      <c r="D26" s="314"/>
      <c r="E26" s="314"/>
      <c r="F26" s="314"/>
      <c r="G26" s="314"/>
      <c r="H26" s="314"/>
      <c r="I26" s="314"/>
      <c r="J26" s="355"/>
      <c r="K26" s="389"/>
      <c r="L26" s="390"/>
      <c r="M26" s="390"/>
      <c r="N26" s="390"/>
      <c r="O26" s="390"/>
      <c r="P26" s="390"/>
      <c r="Q26" s="390"/>
      <c r="R26" s="390"/>
      <c r="S26" s="390"/>
      <c r="T26" s="390"/>
      <c r="U26" s="390"/>
      <c r="V26" s="390"/>
      <c r="W26" s="390"/>
      <c r="X26" s="390"/>
      <c r="Y26" s="390"/>
      <c r="Z26" s="391"/>
      <c r="AA26" s="315"/>
      <c r="AB26" s="316"/>
      <c r="AC26" s="316"/>
      <c r="AD26" s="316"/>
      <c r="AE26" s="292"/>
      <c r="AF26" s="292"/>
      <c r="AG26" s="293"/>
      <c r="AH26" s="315"/>
      <c r="AI26" s="316"/>
      <c r="AJ26" s="316"/>
      <c r="AK26" s="316"/>
      <c r="AL26" s="314" t="str">
        <f>IF(ISBLANK(AE26),"",AE26)</f>
        <v/>
      </c>
      <c r="AM26" s="314"/>
      <c r="AN26" s="355"/>
      <c r="AO26" s="392"/>
      <c r="AP26" s="393"/>
      <c r="AQ26" s="393"/>
      <c r="AR26" s="393"/>
      <c r="AS26" s="393"/>
      <c r="AT26" s="393"/>
      <c r="AU26" s="393"/>
      <c r="AV26" s="393"/>
      <c r="AW26" s="393"/>
      <c r="AX26" s="393"/>
      <c r="AY26" s="393"/>
      <c r="AZ26" s="393"/>
      <c r="BA26" s="393"/>
      <c r="BB26" s="393"/>
      <c r="BC26" s="393"/>
      <c r="BD26" s="393"/>
      <c r="BE26" s="393"/>
      <c r="BF26" s="393"/>
      <c r="BG26" s="393"/>
      <c r="BH26" s="393"/>
      <c r="BI26" s="393"/>
      <c r="BJ26" s="393"/>
      <c r="BK26" s="393"/>
      <c r="BL26" s="393"/>
      <c r="BM26" s="393"/>
      <c r="BN26" s="393"/>
      <c r="BO26" s="393"/>
      <c r="BP26" s="393"/>
      <c r="BQ26" s="393"/>
    </row>
    <row r="27" spans="2:81" ht="22.5" hidden="1" customHeight="1" outlineLevel="1" x14ac:dyDescent="0.4">
      <c r="C27" s="354" t="str">
        <f>IF(ISBLANK(BF9),"",BF9)</f>
        <v/>
      </c>
      <c r="D27" s="314"/>
      <c r="E27" s="314"/>
      <c r="F27" s="314"/>
      <c r="G27" s="314"/>
      <c r="H27" s="314"/>
      <c r="I27" s="314"/>
      <c r="J27" s="355"/>
      <c r="K27" s="389"/>
      <c r="L27" s="390"/>
      <c r="M27" s="390"/>
      <c r="N27" s="390"/>
      <c r="O27" s="390"/>
      <c r="P27" s="390"/>
      <c r="Q27" s="390"/>
      <c r="R27" s="390"/>
      <c r="S27" s="390"/>
      <c r="T27" s="390"/>
      <c r="U27" s="390"/>
      <c r="V27" s="390"/>
      <c r="W27" s="390"/>
      <c r="X27" s="390"/>
      <c r="Y27" s="390"/>
      <c r="Z27" s="391"/>
      <c r="AA27" s="315"/>
      <c r="AB27" s="316"/>
      <c r="AC27" s="316"/>
      <c r="AD27" s="316"/>
      <c r="AE27" s="292"/>
      <c r="AF27" s="292"/>
      <c r="AG27" s="293"/>
      <c r="AH27" s="315"/>
      <c r="AI27" s="316"/>
      <c r="AJ27" s="316"/>
      <c r="AK27" s="316"/>
      <c r="AL27" s="314" t="str">
        <f>IF(ISBLANK(AE27),"",AE27)</f>
        <v/>
      </c>
      <c r="AM27" s="314"/>
      <c r="AN27" s="355"/>
      <c r="AO27" s="372"/>
      <c r="AP27" s="372"/>
      <c r="AQ27" s="372"/>
      <c r="AR27" s="372"/>
      <c r="AS27" s="372"/>
      <c r="AT27" s="372"/>
      <c r="AU27" s="372"/>
      <c r="AV27" s="372"/>
      <c r="AW27" s="372"/>
      <c r="AX27" s="372"/>
      <c r="AY27" s="372"/>
      <c r="AZ27" s="372"/>
      <c r="BA27" s="372"/>
      <c r="BB27" s="372"/>
      <c r="BC27" s="372"/>
      <c r="BD27" s="372"/>
      <c r="BE27" s="372"/>
      <c r="BF27" s="372"/>
      <c r="BG27" s="372"/>
      <c r="BH27" s="372"/>
      <c r="BI27" s="372"/>
      <c r="BJ27" s="372"/>
      <c r="BK27" s="372"/>
      <c r="BL27" s="372"/>
      <c r="BM27" s="372"/>
      <c r="BN27" s="372"/>
      <c r="BO27" s="372"/>
      <c r="BP27" s="372"/>
      <c r="BQ27" s="372"/>
    </row>
    <row r="28" spans="2:81" ht="17.25" customHeight="1" collapsed="1" x14ac:dyDescent="0.4">
      <c r="C28" s="1" t="s">
        <v>386</v>
      </c>
    </row>
    <row r="29" spans="2:81" ht="17.25" customHeight="1" x14ac:dyDescent="0.4">
      <c r="C29" s="224" t="s">
        <v>819</v>
      </c>
    </row>
    <row r="30" spans="2:81" ht="16.5" customHeight="1" x14ac:dyDescent="0.4">
      <c r="C30" s="21"/>
      <c r="D30" s="21"/>
      <c r="E30" s="21"/>
      <c r="F30" s="21"/>
      <c r="G30" s="21"/>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21"/>
      <c r="AI30" s="21"/>
      <c r="AJ30" s="21"/>
      <c r="AK30" s="21"/>
      <c r="AL30" s="21"/>
      <c r="BR30" s="24"/>
      <c r="BS30" s="24"/>
      <c r="BT30" s="24"/>
      <c r="BU30" s="24"/>
      <c r="BV30" s="24"/>
      <c r="BW30" s="24"/>
      <c r="BX30" s="24"/>
      <c r="BY30" s="24"/>
      <c r="BZ30" s="24"/>
      <c r="CA30" s="24"/>
      <c r="CB30" s="24"/>
      <c r="CC30" s="24"/>
    </row>
    <row r="31" spans="2:81" ht="22.5" customHeight="1" x14ac:dyDescent="0.4">
      <c r="B31" s="6" t="s">
        <v>375</v>
      </c>
      <c r="P31" s="3"/>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M31" s="2"/>
      <c r="BN31" s="2"/>
      <c r="BO31" s="2"/>
      <c r="BP31" s="2"/>
      <c r="BQ31" s="2"/>
      <c r="BR31" s="52"/>
      <c r="BS31" s="24"/>
      <c r="BT31" s="24"/>
      <c r="BU31" s="24"/>
      <c r="BV31" s="24"/>
      <c r="BW31" s="24"/>
      <c r="BX31" s="24"/>
      <c r="BY31" s="24"/>
      <c r="BZ31" s="24"/>
      <c r="CA31" s="24"/>
      <c r="CB31" s="24"/>
      <c r="CC31" s="24"/>
    </row>
    <row r="32" spans="2:81" ht="17.25" customHeight="1" x14ac:dyDescent="0.4">
      <c r="C32" s="334" t="s">
        <v>304</v>
      </c>
      <c r="D32" s="335"/>
      <c r="E32" s="335"/>
      <c r="F32" s="335"/>
      <c r="G32" s="335"/>
      <c r="H32" s="335"/>
      <c r="I32" s="335"/>
      <c r="J32" s="336"/>
      <c r="K32" s="280" t="s">
        <v>297</v>
      </c>
      <c r="L32" s="281"/>
      <c r="M32" s="281"/>
      <c r="N32" s="281"/>
      <c r="O32" s="281"/>
      <c r="P32" s="281"/>
      <c r="Q32" s="281"/>
      <c r="R32" s="281"/>
      <c r="S32" s="281"/>
      <c r="T32" s="281"/>
      <c r="U32" s="281"/>
      <c r="V32" s="281"/>
      <c r="W32" s="281"/>
      <c r="X32" s="281"/>
      <c r="Y32" s="281"/>
      <c r="Z32" s="282"/>
      <c r="AA32" s="286" t="s">
        <v>300</v>
      </c>
      <c r="AB32" s="286"/>
      <c r="AC32" s="286"/>
      <c r="AD32" s="286"/>
      <c r="AE32" s="286"/>
      <c r="AF32" s="286"/>
      <c r="AG32" s="286"/>
      <c r="AH32" s="286"/>
      <c r="AI32" s="286" t="s">
        <v>307</v>
      </c>
      <c r="AJ32" s="286"/>
      <c r="AK32" s="286"/>
      <c r="AL32" s="286"/>
      <c r="AM32" s="286"/>
      <c r="AN32" s="286"/>
      <c r="AO32" s="286"/>
      <c r="BP32" s="52"/>
      <c r="BQ32" s="24"/>
      <c r="BR32" s="24"/>
      <c r="BS32" s="24"/>
      <c r="BT32" s="24"/>
      <c r="BU32" s="24"/>
      <c r="BV32" s="24"/>
      <c r="BW32" s="24"/>
      <c r="BX32" s="24"/>
      <c r="BY32" s="24"/>
      <c r="BZ32" s="24"/>
      <c r="CA32" s="24"/>
      <c r="CB32" s="24"/>
      <c r="CC32" s="24"/>
    </row>
    <row r="33" spans="3:81" ht="17.25" customHeight="1" x14ac:dyDescent="0.4">
      <c r="C33" s="337"/>
      <c r="D33" s="338"/>
      <c r="E33" s="338"/>
      <c r="F33" s="338"/>
      <c r="G33" s="338"/>
      <c r="H33" s="338"/>
      <c r="I33" s="338"/>
      <c r="J33" s="339"/>
      <c r="K33" s="280" t="str">
        <f>AA25</f>
        <v>現状値（令和　年度）</v>
      </c>
      <c r="L33" s="281"/>
      <c r="M33" s="281"/>
      <c r="N33" s="281"/>
      <c r="O33" s="281"/>
      <c r="P33" s="281"/>
      <c r="Q33" s="281"/>
      <c r="R33" s="282"/>
      <c r="S33" s="280" t="str">
        <f>AH25</f>
        <v>目標値（令和　年度）</v>
      </c>
      <c r="T33" s="281"/>
      <c r="U33" s="281"/>
      <c r="V33" s="281"/>
      <c r="W33" s="281"/>
      <c r="X33" s="281"/>
      <c r="Y33" s="281"/>
      <c r="Z33" s="282"/>
      <c r="AA33" s="286"/>
      <c r="AB33" s="286"/>
      <c r="AC33" s="286"/>
      <c r="AD33" s="286"/>
      <c r="AE33" s="286"/>
      <c r="AF33" s="286"/>
      <c r="AG33" s="286"/>
      <c r="AH33" s="286"/>
      <c r="AI33" s="286"/>
      <c r="AJ33" s="286"/>
      <c r="AK33" s="286"/>
      <c r="AL33" s="286"/>
      <c r="AM33" s="286"/>
      <c r="AN33" s="286"/>
      <c r="AO33" s="286"/>
      <c r="AQ33" s="65"/>
      <c r="AR33" s="63"/>
      <c r="BR33" s="24"/>
      <c r="BS33" s="425" t="s">
        <v>407</v>
      </c>
      <c r="BT33" s="426"/>
      <c r="BU33" s="424" t="s">
        <v>408</v>
      </c>
      <c r="BV33" s="424"/>
      <c r="BW33" s="424"/>
      <c r="BX33" s="424" t="s">
        <v>409</v>
      </c>
      <c r="BY33" s="424"/>
      <c r="BZ33" s="424"/>
      <c r="CA33" s="424"/>
      <c r="CB33" s="424"/>
      <c r="CC33" s="24"/>
    </row>
    <row r="34" spans="3:81" ht="15.75" customHeight="1" x14ac:dyDescent="0.4">
      <c r="C34" s="383"/>
      <c r="D34" s="384"/>
      <c r="E34" s="384"/>
      <c r="F34" s="384"/>
      <c r="G34" s="384"/>
      <c r="H34" s="384"/>
      <c r="I34" s="384"/>
      <c r="J34" s="385"/>
      <c r="K34" s="428"/>
      <c r="L34" s="429"/>
      <c r="M34" s="429"/>
      <c r="N34" s="429"/>
      <c r="O34" s="429"/>
      <c r="P34" s="429"/>
      <c r="Q34" s="432" t="s">
        <v>175</v>
      </c>
      <c r="R34" s="409"/>
      <c r="S34" s="428"/>
      <c r="T34" s="429"/>
      <c r="U34" s="429"/>
      <c r="V34" s="429"/>
      <c r="W34" s="429"/>
      <c r="X34" s="429"/>
      <c r="Y34" s="432" t="s">
        <v>175</v>
      </c>
      <c r="Z34" s="409"/>
      <c r="AA34" s="274"/>
      <c r="AB34" s="275"/>
      <c r="AC34" s="275"/>
      <c r="AD34" s="275"/>
      <c r="AE34" s="275"/>
      <c r="AF34" s="275"/>
      <c r="AG34" s="275"/>
      <c r="AH34" s="276"/>
      <c r="AI34" s="383"/>
      <c r="AJ34" s="384"/>
      <c r="AK34" s="384"/>
      <c r="AL34" s="384"/>
      <c r="AM34" s="384"/>
      <c r="AN34" s="384"/>
      <c r="AO34" s="385"/>
      <c r="AR34" s="65"/>
      <c r="AS34" s="63"/>
      <c r="BR34" s="24"/>
      <c r="BS34" s="283" t="str">
        <f>IF((BU34&gt;BX34),"○","×")</f>
        <v>×</v>
      </c>
      <c r="BT34" s="284"/>
      <c r="BU34" s="427"/>
      <c r="BV34" s="427"/>
      <c r="BW34" s="427"/>
      <c r="BX34" s="427"/>
      <c r="BY34" s="427"/>
      <c r="BZ34" s="427"/>
      <c r="CA34" s="427"/>
      <c r="CB34" s="427"/>
      <c r="CC34" s="24"/>
    </row>
    <row r="35" spans="3:81" ht="15.75" customHeight="1" x14ac:dyDescent="0.4">
      <c r="C35" s="386"/>
      <c r="D35" s="387"/>
      <c r="E35" s="387"/>
      <c r="F35" s="387"/>
      <c r="G35" s="387"/>
      <c r="H35" s="387"/>
      <c r="I35" s="387"/>
      <c r="J35" s="388"/>
      <c r="K35" s="430"/>
      <c r="L35" s="431"/>
      <c r="M35" s="431"/>
      <c r="N35" s="431"/>
      <c r="O35" s="431"/>
      <c r="P35" s="431"/>
      <c r="Q35" s="349"/>
      <c r="R35" s="350"/>
      <c r="S35" s="430"/>
      <c r="T35" s="431"/>
      <c r="U35" s="431"/>
      <c r="V35" s="431"/>
      <c r="W35" s="431"/>
      <c r="X35" s="431"/>
      <c r="Y35" s="349"/>
      <c r="Z35" s="350"/>
      <c r="AA35" s="277"/>
      <c r="AB35" s="278"/>
      <c r="AC35" s="278"/>
      <c r="AD35" s="278"/>
      <c r="AE35" s="278"/>
      <c r="AF35" s="278"/>
      <c r="AG35" s="278"/>
      <c r="AH35" s="279"/>
      <c r="AI35" s="386"/>
      <c r="AJ35" s="387"/>
      <c r="AK35" s="387"/>
      <c r="AL35" s="387"/>
      <c r="AM35" s="387"/>
      <c r="AN35" s="387"/>
      <c r="AO35" s="388"/>
      <c r="AR35" s="66"/>
      <c r="AS35" s="67"/>
      <c r="BP35" s="24"/>
      <c r="BQ35" s="57"/>
      <c r="BR35" s="57"/>
      <c r="BS35" s="58"/>
      <c r="BT35" s="58"/>
      <c r="BU35" s="58"/>
      <c r="BV35" s="58"/>
      <c r="BW35" s="58"/>
      <c r="BX35" s="58"/>
      <c r="BY35" s="58"/>
      <c r="BZ35" s="58"/>
      <c r="CA35" s="24"/>
      <c r="CB35" s="24"/>
      <c r="CC35" s="24"/>
    </row>
    <row r="36" spans="3:81" ht="15" customHeight="1" x14ac:dyDescent="0.4">
      <c r="C36" s="75" t="s">
        <v>418</v>
      </c>
      <c r="D36" s="76" t="s">
        <v>419</v>
      </c>
      <c r="E36" s="73"/>
      <c r="F36" s="73"/>
      <c r="G36" s="73"/>
      <c r="H36" s="73"/>
      <c r="I36" s="73"/>
      <c r="J36" s="56"/>
      <c r="K36" s="59"/>
      <c r="L36" s="59"/>
      <c r="M36" s="59"/>
      <c r="N36" s="59"/>
      <c r="O36" s="59"/>
      <c r="P36" s="59"/>
      <c r="Q36" s="56"/>
      <c r="R36" s="56"/>
      <c r="S36" s="59"/>
      <c r="T36" s="59"/>
      <c r="U36" s="59"/>
      <c r="V36" s="59"/>
      <c r="W36" s="59"/>
      <c r="X36" s="59"/>
      <c r="Y36" s="56"/>
      <c r="Z36" s="56"/>
      <c r="AA36" s="56"/>
      <c r="AB36" s="56"/>
      <c r="AC36" s="56"/>
      <c r="AD36" s="56"/>
      <c r="AE36" s="56"/>
      <c r="AF36" s="56"/>
      <c r="AG36" s="56"/>
      <c r="AH36" s="56"/>
      <c r="AI36" s="56"/>
      <c r="AJ36" s="56"/>
      <c r="AK36" s="56"/>
      <c r="AL36" s="56"/>
      <c r="AM36" s="56"/>
      <c r="AN36" s="56"/>
      <c r="AO36" s="56"/>
      <c r="AP36" s="24"/>
      <c r="AQ36" s="66"/>
      <c r="AR36" s="67"/>
      <c r="BP36" s="24"/>
      <c r="BQ36" s="57"/>
      <c r="BR36" s="57"/>
      <c r="BS36" s="58"/>
      <c r="BT36" s="58"/>
      <c r="BU36" s="58"/>
      <c r="BV36" s="58"/>
      <c r="BW36" s="58"/>
      <c r="BX36" s="58"/>
      <c r="BY36" s="58"/>
      <c r="BZ36" s="58"/>
      <c r="CA36" s="24"/>
      <c r="CB36" s="24"/>
      <c r="CC36" s="24"/>
    </row>
    <row r="37" spans="3:81" ht="15" customHeight="1" x14ac:dyDescent="0.4">
      <c r="C37" s="77" t="s">
        <v>418</v>
      </c>
      <c r="D37" s="78" t="s">
        <v>420</v>
      </c>
      <c r="E37" s="74"/>
      <c r="F37" s="74"/>
      <c r="G37" s="74"/>
      <c r="H37" s="74"/>
      <c r="I37" s="74"/>
      <c r="J37" s="24"/>
      <c r="K37" s="24"/>
      <c r="L37" s="24"/>
      <c r="M37" s="24"/>
      <c r="N37" s="24"/>
      <c r="O37" s="24"/>
      <c r="P37" s="24"/>
      <c r="Q37" s="24"/>
      <c r="R37" s="24"/>
      <c r="S37" s="24"/>
      <c r="T37" s="24"/>
      <c r="U37" s="24"/>
      <c r="V37" s="24"/>
      <c r="W37" s="24"/>
      <c r="X37" s="24"/>
      <c r="Y37" s="24"/>
      <c r="Z37" s="24"/>
      <c r="AA37" s="24"/>
      <c r="AB37" s="68"/>
      <c r="AC37" s="62"/>
      <c r="AD37" s="56"/>
      <c r="AE37" s="56"/>
      <c r="AF37" s="56"/>
      <c r="AG37" s="56"/>
      <c r="AH37" s="56"/>
      <c r="AI37" s="56"/>
      <c r="AJ37" s="56"/>
      <c r="AK37" s="61"/>
      <c r="AL37" s="62"/>
      <c r="AM37" s="56"/>
      <c r="AN37" s="56"/>
      <c r="AO37" s="56"/>
      <c r="AP37" s="56"/>
      <c r="AQ37" s="21"/>
      <c r="AR37" s="21"/>
      <c r="AS37" s="21"/>
      <c r="AT37" s="21"/>
      <c r="AU37" s="21"/>
      <c r="AV37" s="21"/>
      <c r="AW37" s="21"/>
      <c r="AX37" s="21"/>
      <c r="AY37" s="21"/>
      <c r="AZ37" s="21"/>
      <c r="BA37" s="21"/>
      <c r="BB37" s="21"/>
      <c r="BC37" s="21"/>
      <c r="BD37" s="21"/>
      <c r="BM37" s="69"/>
      <c r="BN37" s="21"/>
      <c r="BO37" s="21"/>
      <c r="BP37" s="21"/>
      <c r="BQ37" s="21"/>
      <c r="BR37" s="24"/>
      <c r="BS37" s="24"/>
      <c r="BT37" s="24"/>
      <c r="BU37" s="24"/>
      <c r="BV37" s="24"/>
      <c r="BW37" s="24"/>
      <c r="BX37" s="24"/>
      <c r="BY37" s="24"/>
      <c r="BZ37" s="24"/>
      <c r="CA37" s="24"/>
      <c r="CB37" s="24"/>
      <c r="CC37" s="24"/>
    </row>
    <row r="38" spans="3:81" ht="18" customHeight="1" x14ac:dyDescent="0.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61"/>
      <c r="AC38" s="62"/>
      <c r="AD38" s="56"/>
      <c r="AE38" s="56"/>
      <c r="AF38" s="56"/>
      <c r="AG38" s="56"/>
      <c r="AH38" s="56"/>
      <c r="AI38" s="56"/>
      <c r="AJ38" s="56"/>
      <c r="AK38" s="56"/>
      <c r="AL38" s="60"/>
      <c r="AM38" s="56"/>
      <c r="AN38" s="56"/>
      <c r="AO38" s="56"/>
      <c r="AP38" s="56"/>
      <c r="AQ38" s="55"/>
      <c r="AR38" s="55"/>
      <c r="AS38" s="55"/>
      <c r="AT38" s="55"/>
      <c r="AU38" s="55"/>
      <c r="AV38" s="55"/>
      <c r="AW38" s="55"/>
      <c r="AX38" s="55"/>
      <c r="AY38" s="55"/>
      <c r="AZ38" s="55"/>
      <c r="BA38" s="55"/>
      <c r="BB38" s="55"/>
      <c r="BC38" s="55"/>
      <c r="BD38" s="55"/>
      <c r="BM38" s="69"/>
      <c r="BN38" s="55"/>
      <c r="BO38" s="55"/>
      <c r="BP38" s="55"/>
      <c r="BQ38" s="55"/>
      <c r="BR38" s="24"/>
      <c r="BS38" s="24"/>
      <c r="BT38" s="24"/>
      <c r="BU38" s="24"/>
      <c r="BV38" s="24"/>
      <c r="BW38" s="24"/>
      <c r="BX38" s="24"/>
      <c r="BY38" s="24"/>
      <c r="BZ38" s="24"/>
      <c r="CA38" s="24"/>
      <c r="CB38" s="24"/>
      <c r="CC38" s="24"/>
    </row>
    <row r="39" spans="3:81" ht="18" customHeight="1" x14ac:dyDescent="0.4">
      <c r="C39" s="334" t="s">
        <v>2</v>
      </c>
      <c r="D39" s="335"/>
      <c r="E39" s="335"/>
      <c r="F39" s="335"/>
      <c r="G39" s="335"/>
      <c r="H39" s="335"/>
      <c r="I39" s="336"/>
      <c r="J39" s="334" t="s">
        <v>9</v>
      </c>
      <c r="K39" s="335"/>
      <c r="L39" s="335"/>
      <c r="M39" s="336"/>
      <c r="N39" s="344" t="s">
        <v>11</v>
      </c>
      <c r="O39" s="345"/>
      <c r="P39" s="334" t="s">
        <v>7</v>
      </c>
      <c r="Q39" s="335"/>
      <c r="R39" s="335"/>
      <c r="S39" s="336"/>
      <c r="T39" s="320" t="s">
        <v>431</v>
      </c>
      <c r="U39" s="320"/>
      <c r="V39" s="320"/>
      <c r="W39" s="320"/>
      <c r="X39" s="320"/>
      <c r="Y39" s="320"/>
      <c r="Z39" s="320"/>
      <c r="AA39" s="320"/>
      <c r="AB39" s="320"/>
      <c r="AC39" s="320"/>
      <c r="AD39" s="320"/>
      <c r="AE39" s="320"/>
      <c r="AF39" s="328" t="s">
        <v>3</v>
      </c>
      <c r="AG39" s="329"/>
      <c r="AH39" s="329"/>
      <c r="AI39" s="330"/>
      <c r="AJ39" s="340" t="s">
        <v>184</v>
      </c>
      <c r="AK39" s="340"/>
      <c r="AL39" s="340"/>
      <c r="AM39" s="340"/>
      <c r="AN39" s="340"/>
      <c r="AO39" s="340"/>
      <c r="AP39" s="340"/>
      <c r="AQ39" s="340"/>
      <c r="AR39" s="334" t="s">
        <v>6</v>
      </c>
      <c r="AS39" s="335"/>
      <c r="AT39" s="335"/>
      <c r="AU39" s="336"/>
      <c r="AV39" s="334" t="s">
        <v>10</v>
      </c>
      <c r="AW39" s="335"/>
      <c r="AX39" s="336"/>
      <c r="AY39" s="410" t="s">
        <v>809</v>
      </c>
      <c r="AZ39" s="411"/>
      <c r="BA39" s="411"/>
      <c r="BB39" s="412"/>
      <c r="BC39" s="416" t="s">
        <v>434</v>
      </c>
      <c r="BD39" s="422"/>
      <c r="BE39" s="422"/>
      <c r="BF39" s="417"/>
      <c r="BG39" s="416" t="s">
        <v>421</v>
      </c>
      <c r="BH39" s="417"/>
      <c r="BI39" s="307" t="s">
        <v>151</v>
      </c>
      <c r="BJ39" s="308"/>
      <c r="BK39" s="308"/>
      <c r="BL39" s="309"/>
      <c r="BR39" s="24"/>
      <c r="BS39" s="24"/>
      <c r="BT39" s="24"/>
      <c r="BU39" s="24"/>
      <c r="BV39" s="24"/>
      <c r="BW39" s="24"/>
      <c r="BX39" s="24"/>
      <c r="BY39" s="24"/>
      <c r="BZ39" s="24"/>
      <c r="CA39" s="24"/>
      <c r="CB39" s="24"/>
      <c r="CC39" s="24"/>
    </row>
    <row r="40" spans="3:81" ht="18" customHeight="1" x14ac:dyDescent="0.4">
      <c r="C40" s="337"/>
      <c r="D40" s="338"/>
      <c r="E40" s="338"/>
      <c r="F40" s="338"/>
      <c r="G40" s="338"/>
      <c r="H40" s="338"/>
      <c r="I40" s="339"/>
      <c r="J40" s="337"/>
      <c r="K40" s="338"/>
      <c r="L40" s="338"/>
      <c r="M40" s="339"/>
      <c r="N40" s="346"/>
      <c r="O40" s="347"/>
      <c r="P40" s="337"/>
      <c r="Q40" s="338"/>
      <c r="R40" s="338"/>
      <c r="S40" s="339"/>
      <c r="T40" s="324" t="s">
        <v>403</v>
      </c>
      <c r="U40" s="324"/>
      <c r="V40" s="324"/>
      <c r="W40" s="325"/>
      <c r="X40" s="409" t="s">
        <v>183</v>
      </c>
      <c r="Y40" s="324"/>
      <c r="Z40" s="324"/>
      <c r="AA40" s="324"/>
      <c r="AB40" s="326" t="s">
        <v>185</v>
      </c>
      <c r="AC40" s="326"/>
      <c r="AD40" s="326"/>
      <c r="AE40" s="326"/>
      <c r="AF40" s="331"/>
      <c r="AG40" s="332"/>
      <c r="AH40" s="332"/>
      <c r="AI40" s="333"/>
      <c r="AJ40" s="280" t="s">
        <v>4</v>
      </c>
      <c r="AK40" s="281"/>
      <c r="AL40" s="281"/>
      <c r="AM40" s="282"/>
      <c r="AN40" s="280" t="s">
        <v>5</v>
      </c>
      <c r="AO40" s="281"/>
      <c r="AP40" s="281"/>
      <c r="AQ40" s="282"/>
      <c r="AR40" s="337"/>
      <c r="AS40" s="338"/>
      <c r="AT40" s="338"/>
      <c r="AU40" s="339"/>
      <c r="AV40" s="337"/>
      <c r="AW40" s="338"/>
      <c r="AX40" s="339"/>
      <c r="AY40" s="413"/>
      <c r="AZ40" s="414"/>
      <c r="BA40" s="414"/>
      <c r="BB40" s="415"/>
      <c r="BC40" s="418"/>
      <c r="BD40" s="423"/>
      <c r="BE40" s="423"/>
      <c r="BF40" s="419"/>
      <c r="BG40" s="418"/>
      <c r="BH40" s="419"/>
      <c r="BI40" s="310"/>
      <c r="BJ40" s="311"/>
      <c r="BK40" s="311"/>
      <c r="BL40" s="312"/>
      <c r="BR40" s="24"/>
      <c r="BS40" s="46" t="s">
        <v>385</v>
      </c>
      <c r="BT40" s="24"/>
      <c r="BU40" s="24"/>
      <c r="BV40" s="24"/>
      <c r="BW40" s="24"/>
      <c r="BX40" s="24"/>
      <c r="BY40" s="24"/>
      <c r="BZ40" s="24"/>
      <c r="CA40" s="24"/>
      <c r="CB40" s="24"/>
      <c r="CC40" s="24"/>
    </row>
    <row r="41" spans="3:81" ht="18" customHeight="1" x14ac:dyDescent="0.4">
      <c r="C41" s="372"/>
      <c r="D41" s="372"/>
      <c r="E41" s="372"/>
      <c r="F41" s="372"/>
      <c r="G41" s="372"/>
      <c r="H41" s="372"/>
      <c r="I41" s="372"/>
      <c r="J41" s="315"/>
      <c r="K41" s="316"/>
      <c r="L41" s="316"/>
      <c r="M41" s="70"/>
      <c r="N41" s="351"/>
      <c r="O41" s="351"/>
      <c r="P41" s="352"/>
      <c r="Q41" s="353"/>
      <c r="R41" s="353"/>
      <c r="S41" s="353"/>
      <c r="T41" s="321"/>
      <c r="U41" s="321"/>
      <c r="V41" s="321"/>
      <c r="W41" s="327"/>
      <c r="X41" s="322"/>
      <c r="Y41" s="321"/>
      <c r="Z41" s="321"/>
      <c r="AA41" s="321"/>
      <c r="AB41" s="323">
        <f t="shared" ref="AB41:AB46" si="0">T41+X41</f>
        <v>0</v>
      </c>
      <c r="AC41" s="323"/>
      <c r="AD41" s="323"/>
      <c r="AE41" s="323"/>
      <c r="AF41" s="359"/>
      <c r="AG41" s="360"/>
      <c r="AH41" s="360"/>
      <c r="AI41" s="322"/>
      <c r="AJ41" s="321"/>
      <c r="AK41" s="321"/>
      <c r="AL41" s="321"/>
      <c r="AM41" s="321"/>
      <c r="AN41" s="321"/>
      <c r="AO41" s="321"/>
      <c r="AP41" s="321"/>
      <c r="AQ41" s="321"/>
      <c r="AR41" s="341">
        <f t="shared" ref="AR41:AR46" si="1">AB41-AJ41-AN41</f>
        <v>0</v>
      </c>
      <c r="AS41" s="342"/>
      <c r="AT41" s="342"/>
      <c r="AU41" s="343"/>
      <c r="AV41" s="291"/>
      <c r="AW41" s="292"/>
      <c r="AX41" s="293"/>
      <c r="AY41" s="319"/>
      <c r="AZ41" s="289"/>
      <c r="BA41" s="289"/>
      <c r="BB41" s="290"/>
      <c r="BC41" s="319"/>
      <c r="BD41" s="289"/>
      <c r="BE41" s="289"/>
      <c r="BF41" s="290"/>
      <c r="BG41" s="420"/>
      <c r="BH41" s="421"/>
      <c r="BI41" s="319"/>
      <c r="BJ41" s="289"/>
      <c r="BK41" s="289"/>
      <c r="BL41" s="290"/>
      <c r="BR41" s="24"/>
      <c r="BS41" s="46">
        <f>IF(P41=リスト!$H$2,リスト!$I$2,IF(P41=リスト!$H$3,リスト!$I$3,リスト!$I$4))</f>
        <v>0.8666666666666667</v>
      </c>
      <c r="BT41" s="47">
        <f t="shared" ref="BT41:BT46" si="2">P41*AF41-AJ41</f>
        <v>0</v>
      </c>
      <c r="BU41" s="47">
        <f t="shared" ref="BU41:BU46" si="3">(AJ41+AN41)*BS41-AJ41</f>
        <v>0</v>
      </c>
      <c r="BV41" s="24"/>
      <c r="BW41" s="48"/>
      <c r="BX41" s="24"/>
      <c r="BY41" s="48"/>
      <c r="BZ41" s="24"/>
      <c r="CA41" s="24"/>
      <c r="CB41" s="24"/>
      <c r="CC41" s="24"/>
    </row>
    <row r="42" spans="3:81" ht="18" customHeight="1" x14ac:dyDescent="0.4">
      <c r="C42" s="372"/>
      <c r="D42" s="372"/>
      <c r="E42" s="372"/>
      <c r="F42" s="372"/>
      <c r="G42" s="372"/>
      <c r="H42" s="372"/>
      <c r="I42" s="372"/>
      <c r="J42" s="315"/>
      <c r="K42" s="316"/>
      <c r="L42" s="316"/>
      <c r="M42" s="70"/>
      <c r="N42" s="351"/>
      <c r="O42" s="351"/>
      <c r="P42" s="352"/>
      <c r="Q42" s="353"/>
      <c r="R42" s="353"/>
      <c r="S42" s="353"/>
      <c r="T42" s="321"/>
      <c r="U42" s="321"/>
      <c r="V42" s="321"/>
      <c r="W42" s="327"/>
      <c r="X42" s="322"/>
      <c r="Y42" s="321"/>
      <c r="Z42" s="321"/>
      <c r="AA42" s="321"/>
      <c r="AB42" s="323">
        <f t="shared" si="0"/>
        <v>0</v>
      </c>
      <c r="AC42" s="323"/>
      <c r="AD42" s="323"/>
      <c r="AE42" s="323"/>
      <c r="AF42" s="359"/>
      <c r="AG42" s="360"/>
      <c r="AH42" s="360"/>
      <c r="AI42" s="360"/>
      <c r="AJ42" s="321"/>
      <c r="AK42" s="321"/>
      <c r="AL42" s="321"/>
      <c r="AM42" s="321"/>
      <c r="AN42" s="321"/>
      <c r="AO42" s="321"/>
      <c r="AP42" s="321"/>
      <c r="AQ42" s="321"/>
      <c r="AR42" s="341">
        <f t="shared" si="1"/>
        <v>0</v>
      </c>
      <c r="AS42" s="342"/>
      <c r="AT42" s="342"/>
      <c r="AU42" s="343"/>
      <c r="AV42" s="291"/>
      <c r="AW42" s="292"/>
      <c r="AX42" s="293"/>
      <c r="AY42" s="319"/>
      <c r="AZ42" s="289"/>
      <c r="BA42" s="289"/>
      <c r="BB42" s="290"/>
      <c r="BC42" s="319"/>
      <c r="BD42" s="289"/>
      <c r="BE42" s="289"/>
      <c r="BF42" s="290"/>
      <c r="BG42" s="420"/>
      <c r="BH42" s="421"/>
      <c r="BI42" s="319"/>
      <c r="BJ42" s="289"/>
      <c r="BK42" s="289"/>
      <c r="BL42" s="290"/>
      <c r="BR42" s="24"/>
      <c r="BS42" s="46">
        <f>IF(P42=リスト!$H$2,リスト!$I$2,IF(P42=リスト!$H$3,リスト!$I$3,リスト!$I$4))</f>
        <v>0.8666666666666667</v>
      </c>
      <c r="BT42" s="47">
        <f t="shared" si="2"/>
        <v>0</v>
      </c>
      <c r="BU42" s="47">
        <f t="shared" si="3"/>
        <v>0</v>
      </c>
      <c r="BV42" s="24"/>
      <c r="BW42" s="48"/>
      <c r="BX42" s="24"/>
      <c r="BY42" s="48"/>
      <c r="BZ42" s="24"/>
      <c r="CA42" s="24"/>
      <c r="CB42" s="24"/>
      <c r="CC42" s="24"/>
    </row>
    <row r="43" spans="3:81" ht="18" customHeight="1" x14ac:dyDescent="0.4">
      <c r="C43" s="372"/>
      <c r="D43" s="372"/>
      <c r="E43" s="372"/>
      <c r="F43" s="372"/>
      <c r="G43" s="372"/>
      <c r="H43" s="372"/>
      <c r="I43" s="372"/>
      <c r="J43" s="315"/>
      <c r="K43" s="316"/>
      <c r="L43" s="316"/>
      <c r="M43" s="70"/>
      <c r="N43" s="351"/>
      <c r="O43" s="351"/>
      <c r="P43" s="352"/>
      <c r="Q43" s="353"/>
      <c r="R43" s="353"/>
      <c r="S43" s="353"/>
      <c r="T43" s="321"/>
      <c r="U43" s="321"/>
      <c r="V43" s="321"/>
      <c r="W43" s="327"/>
      <c r="X43" s="322"/>
      <c r="Y43" s="321"/>
      <c r="Z43" s="321"/>
      <c r="AA43" s="321"/>
      <c r="AB43" s="323">
        <f t="shared" si="0"/>
        <v>0</v>
      </c>
      <c r="AC43" s="323"/>
      <c r="AD43" s="323"/>
      <c r="AE43" s="323"/>
      <c r="AF43" s="359"/>
      <c r="AG43" s="360"/>
      <c r="AH43" s="360"/>
      <c r="AI43" s="360"/>
      <c r="AJ43" s="321"/>
      <c r="AK43" s="321"/>
      <c r="AL43" s="321"/>
      <c r="AM43" s="321"/>
      <c r="AN43" s="321"/>
      <c r="AO43" s="321"/>
      <c r="AP43" s="321"/>
      <c r="AQ43" s="321"/>
      <c r="AR43" s="341">
        <f t="shared" si="1"/>
        <v>0</v>
      </c>
      <c r="AS43" s="342"/>
      <c r="AT43" s="342"/>
      <c r="AU43" s="343"/>
      <c r="AV43" s="291"/>
      <c r="AW43" s="292"/>
      <c r="AX43" s="293"/>
      <c r="AY43" s="319"/>
      <c r="AZ43" s="289"/>
      <c r="BA43" s="289"/>
      <c r="BB43" s="290"/>
      <c r="BC43" s="319"/>
      <c r="BD43" s="289"/>
      <c r="BE43" s="289"/>
      <c r="BF43" s="290"/>
      <c r="BG43" s="420"/>
      <c r="BH43" s="421"/>
      <c r="BI43" s="319"/>
      <c r="BJ43" s="289"/>
      <c r="BK43" s="289"/>
      <c r="BL43" s="290"/>
      <c r="BR43" s="24"/>
      <c r="BS43" s="46">
        <f>IF(P43=リスト!$H$2,リスト!$I$2,IF(P43=リスト!$H$3,リスト!$I$3,リスト!$I$4))</f>
        <v>0.8666666666666667</v>
      </c>
      <c r="BT43" s="47">
        <f t="shared" si="2"/>
        <v>0</v>
      </c>
      <c r="BU43" s="47">
        <f t="shared" si="3"/>
        <v>0</v>
      </c>
      <c r="BV43" s="24"/>
      <c r="BW43" s="48"/>
      <c r="BX43" s="24"/>
      <c r="BY43" s="48"/>
      <c r="BZ43" s="24"/>
      <c r="CA43" s="24"/>
      <c r="CB43" s="24"/>
      <c r="CC43" s="24"/>
    </row>
    <row r="44" spans="3:81" ht="18" customHeight="1" x14ac:dyDescent="0.4">
      <c r="C44" s="372"/>
      <c r="D44" s="372"/>
      <c r="E44" s="372"/>
      <c r="F44" s="372"/>
      <c r="G44" s="372"/>
      <c r="H44" s="372"/>
      <c r="I44" s="372"/>
      <c r="J44" s="315"/>
      <c r="K44" s="316"/>
      <c r="L44" s="316"/>
      <c r="M44" s="70"/>
      <c r="N44" s="351"/>
      <c r="O44" s="351"/>
      <c r="P44" s="352"/>
      <c r="Q44" s="353"/>
      <c r="R44" s="353"/>
      <c r="S44" s="353"/>
      <c r="T44" s="321"/>
      <c r="U44" s="321"/>
      <c r="V44" s="321"/>
      <c r="W44" s="327"/>
      <c r="X44" s="322"/>
      <c r="Y44" s="321"/>
      <c r="Z44" s="321"/>
      <c r="AA44" s="321"/>
      <c r="AB44" s="323">
        <f t="shared" si="0"/>
        <v>0</v>
      </c>
      <c r="AC44" s="323"/>
      <c r="AD44" s="323"/>
      <c r="AE44" s="323"/>
      <c r="AF44" s="359"/>
      <c r="AG44" s="360"/>
      <c r="AH44" s="360"/>
      <c r="AI44" s="360"/>
      <c r="AJ44" s="321"/>
      <c r="AK44" s="321"/>
      <c r="AL44" s="321"/>
      <c r="AM44" s="321"/>
      <c r="AN44" s="321"/>
      <c r="AO44" s="321"/>
      <c r="AP44" s="321"/>
      <c r="AQ44" s="321"/>
      <c r="AR44" s="341">
        <f t="shared" si="1"/>
        <v>0</v>
      </c>
      <c r="AS44" s="342"/>
      <c r="AT44" s="342"/>
      <c r="AU44" s="343"/>
      <c r="AV44" s="291"/>
      <c r="AW44" s="292"/>
      <c r="AX44" s="293"/>
      <c r="AY44" s="319"/>
      <c r="AZ44" s="289"/>
      <c r="BA44" s="289"/>
      <c r="BB44" s="290"/>
      <c r="BC44" s="319"/>
      <c r="BD44" s="289"/>
      <c r="BE44" s="289"/>
      <c r="BF44" s="290"/>
      <c r="BG44" s="420"/>
      <c r="BH44" s="421"/>
      <c r="BI44" s="319"/>
      <c r="BJ44" s="289"/>
      <c r="BK44" s="289"/>
      <c r="BL44" s="290"/>
      <c r="BR44" s="24"/>
      <c r="BS44" s="46">
        <f>IF(P44=リスト!$H$2,リスト!$I$2,IF(P44=リスト!$H$3,リスト!$I$3,リスト!$I$4))</f>
        <v>0.8666666666666667</v>
      </c>
      <c r="BT44" s="47">
        <f t="shared" si="2"/>
        <v>0</v>
      </c>
      <c r="BU44" s="47">
        <f t="shared" si="3"/>
        <v>0</v>
      </c>
      <c r="BV44" s="24"/>
      <c r="BW44" s="48"/>
      <c r="BX44" s="24"/>
      <c r="BY44" s="48"/>
      <c r="BZ44" s="24"/>
      <c r="CA44" s="24"/>
      <c r="CB44" s="24"/>
      <c r="CC44" s="24"/>
    </row>
    <row r="45" spans="3:81" ht="18" customHeight="1" x14ac:dyDescent="0.4">
      <c r="C45" s="372"/>
      <c r="D45" s="372"/>
      <c r="E45" s="372"/>
      <c r="F45" s="372"/>
      <c r="G45" s="372"/>
      <c r="H45" s="372"/>
      <c r="I45" s="372"/>
      <c r="J45" s="315"/>
      <c r="K45" s="316"/>
      <c r="L45" s="316"/>
      <c r="M45" s="70"/>
      <c r="N45" s="351"/>
      <c r="O45" s="351"/>
      <c r="P45" s="352"/>
      <c r="Q45" s="353"/>
      <c r="R45" s="353"/>
      <c r="S45" s="353"/>
      <c r="T45" s="321"/>
      <c r="U45" s="321"/>
      <c r="V45" s="321"/>
      <c r="W45" s="327"/>
      <c r="X45" s="322"/>
      <c r="Y45" s="321"/>
      <c r="Z45" s="321"/>
      <c r="AA45" s="321"/>
      <c r="AB45" s="323">
        <f t="shared" si="0"/>
        <v>0</v>
      </c>
      <c r="AC45" s="323"/>
      <c r="AD45" s="323"/>
      <c r="AE45" s="323"/>
      <c r="AF45" s="359"/>
      <c r="AG45" s="360"/>
      <c r="AH45" s="360"/>
      <c r="AI45" s="360"/>
      <c r="AJ45" s="321"/>
      <c r="AK45" s="321"/>
      <c r="AL45" s="321"/>
      <c r="AM45" s="321"/>
      <c r="AN45" s="321"/>
      <c r="AO45" s="321"/>
      <c r="AP45" s="321"/>
      <c r="AQ45" s="321"/>
      <c r="AR45" s="341">
        <f t="shared" si="1"/>
        <v>0</v>
      </c>
      <c r="AS45" s="342"/>
      <c r="AT45" s="342"/>
      <c r="AU45" s="343"/>
      <c r="AV45" s="291"/>
      <c r="AW45" s="292"/>
      <c r="AX45" s="293"/>
      <c r="AY45" s="319"/>
      <c r="AZ45" s="289"/>
      <c r="BA45" s="289"/>
      <c r="BB45" s="290"/>
      <c r="BC45" s="319"/>
      <c r="BD45" s="289"/>
      <c r="BE45" s="289"/>
      <c r="BF45" s="290"/>
      <c r="BG45" s="420"/>
      <c r="BH45" s="421"/>
      <c r="BI45" s="319"/>
      <c r="BJ45" s="289"/>
      <c r="BK45" s="289"/>
      <c r="BL45" s="290"/>
      <c r="BR45" s="24"/>
      <c r="BS45" s="46">
        <f>IF(P45=リスト!$H$2,リスト!$I$2,IF(P45=リスト!$H$3,リスト!$I$3,リスト!$I$4))</f>
        <v>0.8666666666666667</v>
      </c>
      <c r="BT45" s="47">
        <f t="shared" si="2"/>
        <v>0</v>
      </c>
      <c r="BU45" s="47">
        <f t="shared" si="3"/>
        <v>0</v>
      </c>
      <c r="BV45" s="24"/>
      <c r="BW45" s="48"/>
      <c r="BX45" s="24"/>
      <c r="BY45" s="48"/>
      <c r="BZ45" s="24"/>
      <c r="CA45" s="24"/>
      <c r="CB45" s="24"/>
      <c r="CC45" s="24"/>
    </row>
    <row r="46" spans="3:81" ht="18" customHeight="1" thickBot="1" x14ac:dyDescent="0.45">
      <c r="C46" s="368"/>
      <c r="D46" s="368"/>
      <c r="E46" s="368"/>
      <c r="F46" s="368"/>
      <c r="G46" s="368"/>
      <c r="H46" s="368"/>
      <c r="I46" s="368"/>
      <c r="J46" s="317"/>
      <c r="K46" s="318"/>
      <c r="L46" s="318"/>
      <c r="M46" s="71"/>
      <c r="N46" s="369"/>
      <c r="O46" s="369"/>
      <c r="P46" s="370"/>
      <c r="Q46" s="371"/>
      <c r="R46" s="371"/>
      <c r="S46" s="371"/>
      <c r="T46" s="380"/>
      <c r="U46" s="380"/>
      <c r="V46" s="380"/>
      <c r="W46" s="381"/>
      <c r="X46" s="379"/>
      <c r="Y46" s="380"/>
      <c r="Z46" s="380"/>
      <c r="AA46" s="380"/>
      <c r="AB46" s="361">
        <f t="shared" si="0"/>
        <v>0</v>
      </c>
      <c r="AC46" s="361"/>
      <c r="AD46" s="361"/>
      <c r="AE46" s="361"/>
      <c r="AF46" s="26"/>
      <c r="AG46" s="27"/>
      <c r="AH46" s="27"/>
      <c r="AI46" s="27"/>
      <c r="AJ46" s="380"/>
      <c r="AK46" s="380"/>
      <c r="AL46" s="380"/>
      <c r="AM46" s="380"/>
      <c r="AN46" s="380"/>
      <c r="AO46" s="380"/>
      <c r="AP46" s="380"/>
      <c r="AQ46" s="380"/>
      <c r="AR46" s="441">
        <f t="shared" si="1"/>
        <v>0</v>
      </c>
      <c r="AS46" s="442"/>
      <c r="AT46" s="442"/>
      <c r="AU46" s="443"/>
      <c r="AV46" s="436"/>
      <c r="AW46" s="437"/>
      <c r="AX46" s="438"/>
      <c r="AY46" s="374"/>
      <c r="AZ46" s="375"/>
      <c r="BA46" s="375"/>
      <c r="BB46" s="376"/>
      <c r="BC46" s="374"/>
      <c r="BD46" s="375"/>
      <c r="BE46" s="375"/>
      <c r="BF46" s="376"/>
      <c r="BG46" s="439"/>
      <c r="BH46" s="440"/>
      <c r="BI46" s="374"/>
      <c r="BJ46" s="375"/>
      <c r="BK46" s="375"/>
      <c r="BL46" s="376"/>
      <c r="BR46" s="24"/>
      <c r="BS46" s="46">
        <f>IF(P46=リスト!$H$2,リスト!$I$2,IF(P46=リスト!$H$3,リスト!$I$3,リスト!$I$4))</f>
        <v>0.8666666666666667</v>
      </c>
      <c r="BT46" s="47">
        <f t="shared" si="2"/>
        <v>0</v>
      </c>
      <c r="BU46" s="47">
        <f t="shared" si="3"/>
        <v>0</v>
      </c>
      <c r="BV46" s="24"/>
      <c r="BW46" s="48"/>
      <c r="BX46" s="24"/>
      <c r="BY46" s="48"/>
      <c r="BZ46" s="24"/>
      <c r="CA46" s="24"/>
      <c r="CB46" s="24"/>
      <c r="CC46" s="24"/>
    </row>
    <row r="47" spans="3:81" ht="18" customHeight="1" thickTop="1" x14ac:dyDescent="0.4">
      <c r="C47" s="348" t="s">
        <v>8</v>
      </c>
      <c r="D47" s="349"/>
      <c r="E47" s="349"/>
      <c r="F47" s="349"/>
      <c r="G47" s="349"/>
      <c r="H47" s="349"/>
      <c r="I47" s="349"/>
      <c r="J47" s="349"/>
      <c r="K47" s="349"/>
      <c r="L47" s="349"/>
      <c r="M47" s="349"/>
      <c r="N47" s="349"/>
      <c r="O47" s="349"/>
      <c r="P47" s="349"/>
      <c r="Q47" s="349"/>
      <c r="R47" s="349"/>
      <c r="S47" s="350"/>
      <c r="T47" s="362">
        <f>SUM(T41:W46)</f>
        <v>0</v>
      </c>
      <c r="U47" s="362"/>
      <c r="V47" s="363"/>
      <c r="W47" s="364"/>
      <c r="X47" s="365">
        <f>SUM(X41:AA46)</f>
        <v>0</v>
      </c>
      <c r="Y47" s="363"/>
      <c r="Z47" s="363"/>
      <c r="AA47" s="363"/>
      <c r="AB47" s="366">
        <f>SUM(AB41:AB46)</f>
        <v>0</v>
      </c>
      <c r="AC47" s="366"/>
      <c r="AD47" s="367"/>
      <c r="AE47" s="367"/>
      <c r="AF47" s="356">
        <f>SUM(AF40:AI46)</f>
        <v>0</v>
      </c>
      <c r="AG47" s="357"/>
      <c r="AH47" s="357"/>
      <c r="AI47" s="357"/>
      <c r="AJ47" s="358">
        <f>SUM(AJ40:AM46)</f>
        <v>0</v>
      </c>
      <c r="AK47" s="358"/>
      <c r="AL47" s="358"/>
      <c r="AM47" s="358"/>
      <c r="AN47" s="358">
        <f>SUM(AN40:AQ46)</f>
        <v>0</v>
      </c>
      <c r="AO47" s="358"/>
      <c r="AP47" s="358"/>
      <c r="AQ47" s="358"/>
      <c r="AR47" s="357">
        <f>SUM(AR40:AU46)</f>
        <v>0</v>
      </c>
      <c r="AS47" s="357"/>
      <c r="AT47" s="357"/>
      <c r="AU47" s="435"/>
      <c r="AV47" s="348"/>
      <c r="AW47" s="349"/>
      <c r="AX47" s="350"/>
      <c r="AY47" s="348"/>
      <c r="AZ47" s="349"/>
      <c r="BA47" s="349"/>
      <c r="BB47" s="350"/>
      <c r="BC47" s="377"/>
      <c r="BD47" s="382"/>
      <c r="BE47" s="382"/>
      <c r="BF47" s="378"/>
      <c r="BG47" s="377"/>
      <c r="BH47" s="378"/>
      <c r="BI47" s="348"/>
      <c r="BJ47" s="349"/>
      <c r="BK47" s="349"/>
      <c r="BL47" s="350"/>
      <c r="BR47" s="24"/>
      <c r="BS47" s="49"/>
      <c r="BT47" s="24"/>
      <c r="BU47" s="24"/>
      <c r="BV47" s="24"/>
      <c r="BW47" s="48"/>
      <c r="BX47" s="24"/>
      <c r="BY47" s="48"/>
      <c r="BZ47" s="24"/>
      <c r="CA47" s="24"/>
      <c r="CB47" s="24"/>
      <c r="CC47" s="24"/>
    </row>
    <row r="48" spans="3:81" ht="15.75" customHeight="1" x14ac:dyDescent="0.4">
      <c r="C48" s="64" t="s">
        <v>416</v>
      </c>
      <c r="D48" s="5" t="s">
        <v>417</v>
      </c>
      <c r="T48" s="2"/>
      <c r="U48" s="2"/>
      <c r="V48" s="2"/>
      <c r="W48" s="2"/>
      <c r="X48" s="2"/>
      <c r="Y48" s="2"/>
      <c r="Z48" s="2"/>
      <c r="AA48" s="2"/>
      <c r="AB48" s="2"/>
      <c r="AC48" s="2"/>
      <c r="AD48" s="2"/>
      <c r="AE48" s="2"/>
      <c r="AF48" s="2"/>
      <c r="AG48" s="2"/>
      <c r="AH48" s="2"/>
      <c r="AI48" s="2"/>
      <c r="BR48" s="24"/>
      <c r="BS48" s="433" t="s">
        <v>402</v>
      </c>
      <c r="BT48" s="434"/>
      <c r="BU48" s="50" t="e">
        <f>BV49</f>
        <v>#DIV/0!</v>
      </c>
      <c r="BV48" s="24"/>
      <c r="BW48" s="24"/>
      <c r="BX48" s="24"/>
      <c r="BY48" s="24"/>
      <c r="BZ48" s="24"/>
      <c r="CA48" s="24"/>
      <c r="CB48" s="24"/>
      <c r="CC48" s="24"/>
    </row>
    <row r="49" spans="1:81" ht="15.75" customHeight="1" x14ac:dyDescent="0.4">
      <c r="B49" s="4"/>
      <c r="C49" s="79" t="s">
        <v>416</v>
      </c>
      <c r="D49" s="80" t="s">
        <v>430</v>
      </c>
      <c r="E49" s="4"/>
      <c r="F49" s="4"/>
      <c r="G49" s="4"/>
      <c r="H49" s="4"/>
      <c r="I49" s="4"/>
      <c r="J49" s="4"/>
      <c r="K49" s="4"/>
      <c r="L49" s="4"/>
      <c r="M49" s="4"/>
      <c r="N49" s="4"/>
      <c r="O49" s="4"/>
      <c r="P49" s="4"/>
      <c r="Q49" s="4"/>
      <c r="R49" s="4"/>
      <c r="S49" s="4"/>
      <c r="T49" s="54"/>
      <c r="U49" s="54"/>
      <c r="V49" s="54"/>
      <c r="W49" s="54"/>
      <c r="X49" s="54"/>
      <c r="Y49" s="54"/>
      <c r="Z49" s="4"/>
      <c r="AA49" s="4"/>
      <c r="AB49" s="4"/>
      <c r="AC49" s="4"/>
      <c r="AD49" s="4"/>
      <c r="AE49" s="4"/>
      <c r="AF49" s="4"/>
      <c r="AG49" s="4"/>
      <c r="AH49" s="4"/>
      <c r="AI49" s="4"/>
      <c r="AJ49" s="4"/>
      <c r="AK49" s="4"/>
      <c r="AL49" s="4"/>
      <c r="AM49" s="4"/>
      <c r="AN49" s="4"/>
      <c r="AO49" s="4"/>
      <c r="AP49" s="4"/>
      <c r="AQ49" s="4"/>
      <c r="AR49" s="4"/>
      <c r="AS49" s="4"/>
      <c r="AT49" s="4"/>
      <c r="AU49" s="4"/>
      <c r="BR49" s="24"/>
      <c r="BS49" s="24"/>
      <c r="BT49" s="47">
        <f>INT(AB47*10/110)</f>
        <v>0</v>
      </c>
      <c r="BU49" s="47" t="e">
        <f>AJ47/(AB47-X47)</f>
        <v>#DIV/0!</v>
      </c>
      <c r="BV49" s="47" t="e">
        <f>INT(BT49*BU49)</f>
        <v>#DIV/0!</v>
      </c>
      <c r="BW49" s="24"/>
      <c r="BX49" s="24"/>
      <c r="BY49" s="24"/>
      <c r="BZ49" s="24"/>
      <c r="CA49" s="24"/>
      <c r="CB49" s="24"/>
      <c r="CC49" s="24"/>
    </row>
    <row r="50" spans="1:81" ht="15.75" customHeight="1" x14ac:dyDescent="0.4">
      <c r="B50" s="4"/>
      <c r="C50" s="79" t="s">
        <v>416</v>
      </c>
      <c r="D50" s="80" t="s">
        <v>433</v>
      </c>
      <c r="E50" s="4"/>
      <c r="F50" s="4"/>
      <c r="G50" s="4"/>
      <c r="H50" s="4"/>
      <c r="I50" s="4"/>
      <c r="J50" s="4"/>
      <c r="K50" s="4"/>
      <c r="L50" s="4"/>
      <c r="M50" s="4"/>
      <c r="N50" s="4"/>
      <c r="O50" s="4"/>
      <c r="P50" s="4"/>
      <c r="Q50" s="4"/>
      <c r="R50" s="4"/>
      <c r="S50" s="4"/>
      <c r="T50" s="54"/>
      <c r="U50" s="54"/>
      <c r="V50" s="54"/>
      <c r="W50" s="54"/>
      <c r="X50" s="54"/>
      <c r="Y50" s="54"/>
      <c r="Z50" s="4"/>
      <c r="AA50" s="4"/>
      <c r="AB50" s="4"/>
      <c r="AC50" s="4"/>
      <c r="AD50" s="4"/>
      <c r="AE50" s="4"/>
      <c r="AF50" s="4"/>
      <c r="AG50" s="4"/>
      <c r="AH50" s="4"/>
      <c r="AI50" s="4"/>
      <c r="AJ50" s="4"/>
      <c r="AK50" s="4"/>
      <c r="AL50" s="4"/>
      <c r="AM50" s="4"/>
      <c r="AN50" s="4"/>
      <c r="AO50" s="4"/>
      <c r="AP50" s="4"/>
      <c r="AQ50" s="4"/>
      <c r="AR50" s="4"/>
      <c r="AS50" s="4"/>
      <c r="AT50" s="4"/>
      <c r="AU50" s="4"/>
      <c r="BR50" s="24"/>
      <c r="BS50" s="24"/>
      <c r="BT50" s="47"/>
      <c r="BU50" s="47"/>
      <c r="BV50" s="47"/>
      <c r="BW50" s="24"/>
      <c r="BX50" s="24"/>
      <c r="BY50" s="24"/>
      <c r="BZ50" s="24"/>
      <c r="CA50" s="24"/>
      <c r="CB50" s="24"/>
      <c r="CC50" s="24"/>
    </row>
    <row r="51" spans="1:81" ht="15.75" customHeight="1" x14ac:dyDescent="0.4">
      <c r="B51" s="4"/>
      <c r="C51" s="79" t="s">
        <v>416</v>
      </c>
      <c r="D51" s="80" t="s">
        <v>432</v>
      </c>
      <c r="E51" s="4"/>
      <c r="F51" s="4"/>
      <c r="G51" s="4"/>
      <c r="H51" s="4"/>
      <c r="I51" s="4"/>
      <c r="J51" s="4"/>
      <c r="K51" s="4"/>
      <c r="L51" s="4"/>
      <c r="M51" s="4"/>
      <c r="N51" s="4"/>
      <c r="O51" s="4"/>
      <c r="P51" s="4"/>
      <c r="Q51" s="4"/>
      <c r="R51" s="4"/>
      <c r="S51" s="4"/>
      <c r="T51" s="54"/>
      <c r="U51" s="54"/>
      <c r="V51" s="54"/>
      <c r="W51" s="54"/>
      <c r="X51" s="54"/>
      <c r="Y51" s="54"/>
      <c r="Z51" s="4"/>
      <c r="AA51" s="4"/>
      <c r="AB51" s="4"/>
      <c r="AC51" s="4"/>
      <c r="AD51" s="4"/>
      <c r="AE51" s="4"/>
      <c r="AF51" s="4"/>
      <c r="AG51" s="4"/>
      <c r="AH51" s="4"/>
      <c r="AI51" s="4"/>
      <c r="AJ51" s="4"/>
      <c r="AK51" s="4"/>
      <c r="AL51" s="4"/>
      <c r="AM51" s="4"/>
      <c r="AN51" s="4"/>
      <c r="AO51" s="4"/>
      <c r="AP51" s="4"/>
      <c r="AQ51" s="4"/>
      <c r="AR51" s="4"/>
      <c r="AS51" s="4"/>
      <c r="AT51" s="4"/>
      <c r="AU51" s="4"/>
      <c r="BR51" s="24"/>
      <c r="BS51" s="24"/>
      <c r="BT51" s="47"/>
      <c r="BU51" s="47"/>
      <c r="BV51" s="47"/>
      <c r="BW51" s="24"/>
      <c r="BX51" s="24"/>
      <c r="BY51" s="24"/>
      <c r="BZ51" s="24"/>
      <c r="CA51" s="24"/>
      <c r="CB51" s="24"/>
      <c r="CC51" s="24"/>
    </row>
    <row r="52" spans="1:81" ht="15.75" customHeight="1" x14ac:dyDescent="0.4">
      <c r="B52" s="4"/>
      <c r="C52" s="79" t="s">
        <v>416</v>
      </c>
      <c r="D52" s="80" t="s">
        <v>428</v>
      </c>
      <c r="E52" s="4"/>
      <c r="F52" s="4"/>
      <c r="G52" s="4"/>
      <c r="H52" s="4"/>
      <c r="I52" s="4"/>
      <c r="J52" s="4"/>
      <c r="K52" s="4"/>
      <c r="L52" s="4"/>
      <c r="M52" s="4"/>
      <c r="N52" s="4"/>
      <c r="O52" s="4"/>
      <c r="P52" s="4"/>
      <c r="Q52" s="4"/>
      <c r="R52" s="4"/>
      <c r="S52" s="4"/>
      <c r="T52" s="54"/>
      <c r="U52" s="54"/>
      <c r="V52" s="54"/>
      <c r="W52" s="54"/>
      <c r="X52" s="54"/>
      <c r="Y52" s="54"/>
      <c r="Z52" s="4"/>
      <c r="AA52" s="4"/>
      <c r="AB52" s="4"/>
      <c r="AC52" s="4"/>
      <c r="AD52" s="4"/>
      <c r="AE52" s="4"/>
      <c r="AF52" s="4"/>
      <c r="AG52" s="4"/>
      <c r="AH52" s="4"/>
      <c r="AI52" s="4"/>
      <c r="AJ52" s="4"/>
      <c r="AK52" s="4"/>
      <c r="AL52" s="4"/>
      <c r="AM52" s="4"/>
      <c r="AN52" s="4"/>
      <c r="AO52" s="4"/>
      <c r="AP52" s="4"/>
      <c r="AQ52" s="4"/>
      <c r="AR52" s="4"/>
      <c r="AS52" s="4"/>
      <c r="AT52" s="4"/>
      <c r="AU52" s="4"/>
      <c r="BR52" s="24"/>
      <c r="BS52" s="24"/>
      <c r="BT52" s="24"/>
      <c r="BU52" s="24"/>
      <c r="BV52" s="24"/>
      <c r="BW52" s="24"/>
      <c r="BX52" s="24"/>
      <c r="BY52" s="24"/>
      <c r="BZ52" s="24"/>
      <c r="CA52" s="24"/>
      <c r="CB52" s="24"/>
      <c r="CC52" s="24"/>
    </row>
    <row r="53" spans="1:81" ht="15.75" customHeight="1" x14ac:dyDescent="0.4">
      <c r="B53" s="4"/>
      <c r="C53" s="81"/>
      <c r="D53" s="80"/>
      <c r="E53" s="4"/>
      <c r="F53" s="4"/>
      <c r="G53" s="4"/>
      <c r="H53" s="4"/>
      <c r="I53" s="4"/>
      <c r="J53" s="4"/>
      <c r="K53" s="4"/>
      <c r="L53" s="4"/>
      <c r="M53" s="4"/>
      <c r="N53" s="4"/>
      <c r="O53" s="4"/>
      <c r="P53" s="4"/>
      <c r="Q53" s="4"/>
      <c r="R53" s="4"/>
      <c r="S53" s="4"/>
      <c r="T53" s="54"/>
      <c r="U53" s="54"/>
      <c r="V53" s="54"/>
      <c r="W53" s="54"/>
      <c r="X53" s="54"/>
      <c r="Y53" s="54"/>
      <c r="Z53" s="4"/>
      <c r="AA53" s="4"/>
      <c r="AB53" s="4"/>
      <c r="AC53" s="4"/>
      <c r="AD53" s="4"/>
      <c r="AE53" s="4"/>
      <c r="AF53" s="4"/>
      <c r="AG53" s="4"/>
      <c r="AH53" s="4"/>
      <c r="AI53" s="4"/>
      <c r="AJ53" s="4"/>
      <c r="AK53" s="4"/>
      <c r="AL53" s="4"/>
      <c r="AM53" s="4"/>
      <c r="AN53" s="4"/>
      <c r="AO53" s="4"/>
      <c r="AP53" s="4"/>
      <c r="AQ53" s="4"/>
      <c r="AR53" s="4"/>
      <c r="AS53" s="4"/>
      <c r="AT53" s="4"/>
      <c r="AU53" s="4"/>
      <c r="BR53" s="24"/>
      <c r="BS53" s="24"/>
      <c r="BT53" s="24"/>
      <c r="BU53" s="24"/>
      <c r="BV53" s="24"/>
      <c r="BW53" s="24"/>
      <c r="BX53" s="24"/>
      <c r="BY53" s="24"/>
      <c r="BZ53" s="24"/>
      <c r="CA53" s="24"/>
      <c r="CB53" s="24"/>
      <c r="CC53" s="24"/>
    </row>
    <row r="54" spans="1:81" ht="15.75" customHeight="1" x14ac:dyDescent="0.4">
      <c r="D54" s="4"/>
      <c r="E54" s="4"/>
      <c r="F54" s="4"/>
      <c r="G54" s="4"/>
      <c r="H54" s="4"/>
      <c r="I54" s="4"/>
      <c r="J54" s="4"/>
      <c r="K54" s="4"/>
      <c r="L54" s="4"/>
      <c r="M54" s="4"/>
      <c r="N54" s="4"/>
      <c r="O54" s="4"/>
      <c r="P54" s="4"/>
      <c r="Q54" s="4"/>
      <c r="R54" s="4"/>
      <c r="S54" s="4"/>
      <c r="T54" s="54"/>
      <c r="U54" s="54"/>
      <c r="V54" s="54"/>
      <c r="W54" s="54"/>
      <c r="X54" s="54"/>
      <c r="Y54" s="54"/>
      <c r="Z54" s="4"/>
      <c r="AA54" s="4"/>
      <c r="AB54" s="4"/>
      <c r="AC54" s="4"/>
      <c r="AD54" s="4"/>
      <c r="AE54" s="4"/>
      <c r="AF54" s="4"/>
      <c r="AG54" s="4"/>
      <c r="AH54" s="4"/>
      <c r="AI54" s="4"/>
      <c r="AJ54" s="4"/>
      <c r="AK54" s="4"/>
      <c r="AL54" s="4"/>
      <c r="AM54" s="4"/>
      <c r="AN54" s="4"/>
      <c r="AO54" s="4"/>
      <c r="AP54" s="4"/>
      <c r="AQ54" s="4"/>
      <c r="AR54" s="4"/>
      <c r="AS54" s="4"/>
      <c r="AT54" s="4"/>
      <c r="AU54" s="4"/>
      <c r="BR54" s="24"/>
      <c r="BS54" s="24"/>
      <c r="BT54" s="24"/>
      <c r="BU54" s="24"/>
      <c r="BV54" s="24"/>
      <c r="BW54" s="24"/>
      <c r="BX54" s="24"/>
      <c r="BY54" s="24"/>
      <c r="BZ54" s="24"/>
      <c r="CA54" s="24"/>
      <c r="CB54" s="24"/>
      <c r="CC54" s="24"/>
    </row>
    <row r="55" spans="1:81" s="37" customFormat="1" ht="22.5" customHeight="1" x14ac:dyDescent="0.4">
      <c r="B55" s="37" t="s">
        <v>376</v>
      </c>
      <c r="D55" s="82"/>
      <c r="E55" s="82"/>
      <c r="F55" s="82"/>
      <c r="G55" s="82"/>
      <c r="H55" s="82"/>
      <c r="I55" s="82"/>
      <c r="J55" s="82"/>
      <c r="K55" s="82"/>
      <c r="L55" s="82"/>
      <c r="M55" s="82"/>
      <c r="N55" s="82"/>
      <c r="O55" s="82"/>
      <c r="P55" s="83"/>
      <c r="Q55" s="82"/>
      <c r="R55" s="82"/>
      <c r="S55" s="82"/>
      <c r="T55" s="82"/>
      <c r="U55" s="82"/>
      <c r="V55" s="82"/>
      <c r="W55" s="82"/>
      <c r="X55" s="82"/>
      <c r="Y55" s="82"/>
      <c r="Z55" s="82"/>
      <c r="AA55" s="82"/>
      <c r="AB55" s="82"/>
      <c r="AC55" s="84"/>
      <c r="AD55" s="84"/>
      <c r="AE55" s="84"/>
      <c r="AF55" s="84"/>
      <c r="AG55" s="84"/>
      <c r="AH55" s="84"/>
      <c r="AI55" s="84"/>
      <c r="AJ55" s="84"/>
      <c r="AK55" s="84"/>
      <c r="AL55" s="84"/>
      <c r="AM55" s="84"/>
      <c r="AN55" s="84"/>
      <c r="AO55" s="84"/>
      <c r="AP55" s="84"/>
      <c r="AQ55" s="84"/>
      <c r="AR55" s="84"/>
      <c r="AS55" s="84"/>
      <c r="AT55" s="84"/>
      <c r="AU55" s="84"/>
      <c r="AV55" s="38"/>
      <c r="AW55" s="38"/>
      <c r="AX55" s="38"/>
      <c r="AY55" s="38"/>
      <c r="AZ55" s="38"/>
      <c r="BA55" s="38"/>
      <c r="BB55" s="38"/>
      <c r="BC55" s="38"/>
      <c r="BD55" s="38"/>
      <c r="BE55" s="38"/>
      <c r="BF55" s="38"/>
      <c r="BG55" s="38"/>
      <c r="BH55" s="38"/>
      <c r="BI55" s="38"/>
      <c r="BJ55" s="38"/>
      <c r="BK55" s="38"/>
      <c r="BL55" s="38"/>
      <c r="BM55" s="38"/>
      <c r="BN55" s="38"/>
      <c r="BO55" s="38"/>
      <c r="BP55" s="38"/>
      <c r="BQ55" s="38"/>
      <c r="BR55" s="53"/>
      <c r="BS55" s="51"/>
      <c r="BT55" s="51"/>
      <c r="BU55" s="51"/>
      <c r="BV55" s="51"/>
      <c r="BW55" s="51"/>
      <c r="BX55" s="51"/>
      <c r="BY55" s="51"/>
      <c r="BZ55" s="51"/>
      <c r="CA55" s="51"/>
      <c r="CB55" s="51"/>
      <c r="CC55" s="51"/>
    </row>
    <row r="56" spans="1:81" ht="18" customHeight="1" x14ac:dyDescent="0.4">
      <c r="C56" s="1" t="s">
        <v>377</v>
      </c>
      <c r="D56" s="4" t="s">
        <v>440</v>
      </c>
      <c r="E56" s="4"/>
      <c r="F56" s="4"/>
      <c r="G56" s="4"/>
      <c r="H56" s="4"/>
      <c r="I56" s="4"/>
      <c r="J56" s="4"/>
      <c r="K56" s="4"/>
      <c r="L56" s="4"/>
      <c r="M56" s="4"/>
      <c r="N56" s="4"/>
      <c r="O56" s="4"/>
      <c r="P56" s="4"/>
      <c r="Q56" s="4"/>
      <c r="R56" s="4"/>
      <c r="S56" s="4"/>
      <c r="T56" s="4"/>
      <c r="U56" s="4"/>
      <c r="V56" s="4"/>
      <c r="W56" s="4"/>
      <c r="X56" s="4"/>
      <c r="Y56" s="4"/>
      <c r="Z56" s="4"/>
      <c r="AA56" s="4"/>
      <c r="AB56" s="4"/>
      <c r="AC56" s="4"/>
      <c r="AD56" s="4"/>
      <c r="AE56" s="4"/>
      <c r="AF56" s="4"/>
      <c r="AG56" s="4"/>
      <c r="AH56" s="4"/>
      <c r="AI56" s="4"/>
      <c r="AJ56" s="4"/>
      <c r="AK56" s="4"/>
      <c r="AL56" s="4"/>
      <c r="AM56" s="4"/>
      <c r="AN56" s="4"/>
      <c r="AO56" s="4"/>
      <c r="AP56" s="4"/>
      <c r="AQ56" s="4"/>
      <c r="AR56" s="4"/>
      <c r="AS56" s="4"/>
      <c r="AT56" s="4"/>
      <c r="AU56" s="4"/>
      <c r="BR56" s="24"/>
      <c r="BS56" s="24"/>
      <c r="BT56" s="24"/>
      <c r="BU56" s="24"/>
      <c r="BV56" s="24"/>
      <c r="BW56" s="24"/>
      <c r="BX56" s="24"/>
      <c r="BY56" s="24"/>
      <c r="BZ56" s="24"/>
      <c r="CA56" s="24"/>
      <c r="CB56" s="24"/>
      <c r="CC56" s="24"/>
    </row>
    <row r="57" spans="1:81" s="4" customFormat="1" ht="18" customHeight="1" x14ac:dyDescent="0.4">
      <c r="B57" s="1"/>
      <c r="C57" s="1" t="s">
        <v>377</v>
      </c>
      <c r="D57" s="227" t="s">
        <v>411</v>
      </c>
      <c r="AV57" s="1"/>
      <c r="AW57" s="1"/>
      <c r="AX57" s="1"/>
      <c r="AY57" s="1"/>
      <c r="AZ57" s="1"/>
      <c r="BA57" s="1"/>
      <c r="BB57" s="1"/>
      <c r="BC57" s="1"/>
      <c r="BD57" s="1"/>
      <c r="BR57" s="74"/>
      <c r="BS57" s="74"/>
      <c r="BT57" s="74"/>
      <c r="BU57" s="74"/>
      <c r="BV57" s="74"/>
      <c r="BW57" s="74"/>
      <c r="BX57" s="74"/>
      <c r="BY57" s="74"/>
      <c r="BZ57" s="74"/>
      <c r="CA57" s="74"/>
      <c r="CB57" s="74"/>
      <c r="CC57" s="74"/>
    </row>
    <row r="58" spans="1:81" s="4" customFormat="1" ht="18" customHeight="1" x14ac:dyDescent="0.4">
      <c r="B58" s="1"/>
      <c r="C58" s="1" t="s">
        <v>377</v>
      </c>
      <c r="D58" s="227" t="s">
        <v>413</v>
      </c>
      <c r="AV58" s="1"/>
      <c r="AW58" s="1"/>
      <c r="AX58" s="1"/>
      <c r="AY58" s="1"/>
      <c r="AZ58" s="1"/>
      <c r="BA58" s="1"/>
      <c r="BB58" s="1"/>
      <c r="BC58" s="1"/>
      <c r="BD58" s="1"/>
      <c r="BR58" s="74"/>
      <c r="BS58" s="74"/>
      <c r="BT58" s="74"/>
      <c r="BU58" s="74"/>
      <c r="BV58" s="74"/>
      <c r="BW58" s="74"/>
      <c r="BX58" s="74"/>
      <c r="BY58" s="74"/>
      <c r="BZ58" s="74"/>
      <c r="CA58" s="74"/>
      <c r="CB58" s="74"/>
      <c r="CC58" s="74"/>
    </row>
    <row r="59" spans="1:81" s="4" customFormat="1" ht="18" customHeight="1" x14ac:dyDescent="0.4">
      <c r="B59" s="1"/>
      <c r="C59" s="1" t="s">
        <v>377</v>
      </c>
      <c r="D59" s="227" t="s">
        <v>387</v>
      </c>
      <c r="AV59" s="1"/>
      <c r="AW59" s="1"/>
      <c r="AX59" s="1"/>
      <c r="AY59" s="1"/>
      <c r="AZ59" s="1"/>
      <c r="BA59" s="1"/>
      <c r="BB59" s="1"/>
      <c r="BC59" s="1"/>
      <c r="BD59" s="1"/>
    </row>
    <row r="60" spans="1:81" s="4" customFormat="1" ht="18" customHeight="1" x14ac:dyDescent="0.4">
      <c r="B60" s="1"/>
      <c r="C60" s="1" t="s">
        <v>377</v>
      </c>
      <c r="D60" s="227" t="s">
        <v>441</v>
      </c>
      <c r="AV60" s="1"/>
      <c r="AW60" s="1"/>
      <c r="AX60" s="1"/>
      <c r="AY60" s="1"/>
      <c r="AZ60" s="1"/>
      <c r="BA60" s="1"/>
      <c r="BB60" s="1"/>
      <c r="BC60" s="1"/>
      <c r="BD60" s="1"/>
    </row>
    <row r="61" spans="1:81" s="4" customFormat="1" ht="18" customHeight="1" x14ac:dyDescent="0.4">
      <c r="B61" s="1"/>
      <c r="C61" s="1" t="s">
        <v>377</v>
      </c>
      <c r="D61" s="227" t="s">
        <v>388</v>
      </c>
      <c r="AV61" s="1"/>
      <c r="AW61" s="1"/>
      <c r="AX61" s="1"/>
      <c r="AY61" s="1"/>
      <c r="AZ61" s="1"/>
      <c r="BA61" s="1"/>
      <c r="BB61" s="1"/>
      <c r="BC61" s="1"/>
      <c r="BD61" s="1"/>
    </row>
    <row r="62" spans="1:81" s="4" customFormat="1" ht="18" customHeight="1" x14ac:dyDescent="0.4">
      <c r="B62" s="1"/>
      <c r="C62" s="1" t="s">
        <v>377</v>
      </c>
      <c r="D62" s="4" t="s">
        <v>389</v>
      </c>
      <c r="AV62" s="1"/>
      <c r="AW62" s="1"/>
      <c r="AX62" s="1"/>
      <c r="AY62" s="1"/>
      <c r="AZ62" s="1"/>
      <c r="BA62" s="1"/>
      <c r="BB62" s="1"/>
      <c r="BC62" s="1"/>
      <c r="BD62" s="1"/>
    </row>
    <row r="63" spans="1:81" s="4" customFormat="1" ht="18" customHeight="1" x14ac:dyDescent="0.4">
      <c r="B63" s="1"/>
      <c r="C63" s="24" t="s">
        <v>377</v>
      </c>
      <c r="D63" s="74" t="s">
        <v>390</v>
      </c>
      <c r="E63" s="74"/>
      <c r="F63" s="74"/>
      <c r="G63" s="74"/>
      <c r="H63" s="74"/>
      <c r="I63" s="74"/>
      <c r="J63" s="74"/>
      <c r="K63" s="74"/>
      <c r="L63" s="74"/>
      <c r="M63" s="74"/>
      <c r="N63" s="74"/>
      <c r="O63" s="74"/>
      <c r="P63" s="74"/>
      <c r="Q63" s="74"/>
      <c r="R63" s="74"/>
      <c r="S63" s="74"/>
      <c r="T63" s="74"/>
      <c r="U63" s="74"/>
      <c r="V63" s="74"/>
      <c r="W63" s="74"/>
      <c r="X63" s="74"/>
      <c r="Y63" s="74"/>
      <c r="Z63" s="74"/>
      <c r="AA63" s="74"/>
      <c r="AB63" s="74"/>
      <c r="AC63" s="74"/>
      <c r="AD63" s="74"/>
      <c r="AE63" s="74"/>
      <c r="AF63" s="74"/>
      <c r="AG63" s="74"/>
      <c r="AH63" s="74"/>
      <c r="AI63" s="74"/>
      <c r="AJ63" s="74"/>
      <c r="AV63" s="1"/>
      <c r="AW63" s="1"/>
      <c r="AX63" s="1"/>
      <c r="AY63" s="1"/>
      <c r="AZ63" s="1"/>
      <c r="BA63" s="1"/>
      <c r="BB63" s="1"/>
      <c r="BC63" s="1"/>
      <c r="BD63" s="1"/>
    </row>
    <row r="64" spans="1:81" s="4" customFormat="1" ht="18" customHeight="1" x14ac:dyDescent="0.4">
      <c r="A64" s="225"/>
      <c r="B64" s="1"/>
      <c r="C64" s="24" t="s">
        <v>377</v>
      </c>
      <c r="D64" s="260" t="s">
        <v>864</v>
      </c>
      <c r="E64" s="74"/>
      <c r="F64" s="74"/>
      <c r="G64" s="74"/>
      <c r="H64" s="74"/>
      <c r="I64" s="74"/>
      <c r="J64" s="74"/>
      <c r="K64" s="74"/>
      <c r="L64" s="74"/>
      <c r="M64" s="74"/>
      <c r="N64" s="74"/>
      <c r="O64" s="74"/>
      <c r="P64" s="74"/>
      <c r="Q64" s="74"/>
      <c r="R64" s="74"/>
      <c r="S64" s="74"/>
      <c r="T64" s="74"/>
      <c r="U64" s="74"/>
      <c r="V64" s="74"/>
      <c r="W64" s="74"/>
      <c r="X64" s="74"/>
      <c r="Y64" s="74"/>
      <c r="Z64" s="74"/>
      <c r="AA64" s="74"/>
      <c r="AB64" s="74"/>
      <c r="AC64" s="74"/>
      <c r="AD64" s="74"/>
      <c r="AE64" s="74"/>
      <c r="AF64" s="74"/>
      <c r="AG64" s="74"/>
      <c r="AH64" s="74"/>
      <c r="AI64" s="74"/>
      <c r="AJ64" s="74"/>
      <c r="AV64" s="1"/>
      <c r="AW64" s="1"/>
      <c r="AX64" s="1"/>
      <c r="AY64" s="1"/>
      <c r="AZ64" s="1"/>
      <c r="BA64" s="1"/>
      <c r="BB64" s="1"/>
      <c r="BC64" s="1"/>
      <c r="BD64" s="1"/>
    </row>
    <row r="65" spans="1:56" s="4" customFormat="1" ht="18" customHeight="1" x14ac:dyDescent="0.4">
      <c r="A65" s="225"/>
      <c r="B65" s="1"/>
      <c r="C65" s="1" t="s">
        <v>377</v>
      </c>
      <c r="D65" s="227" t="s">
        <v>820</v>
      </c>
      <c r="AV65" s="1"/>
      <c r="AW65" s="1"/>
      <c r="AX65" s="1"/>
      <c r="AY65" s="1"/>
      <c r="AZ65" s="1"/>
      <c r="BA65" s="1"/>
      <c r="BB65" s="1"/>
      <c r="BC65" s="1"/>
      <c r="BD65" s="1"/>
    </row>
    <row r="66" spans="1:56" s="4" customFormat="1" ht="18" customHeight="1" x14ac:dyDescent="0.4">
      <c r="B66" s="1"/>
      <c r="C66" s="1" t="s">
        <v>377</v>
      </c>
      <c r="D66" s="4" t="s">
        <v>391</v>
      </c>
      <c r="AV66" s="1"/>
      <c r="AW66" s="1"/>
      <c r="AX66" s="1"/>
      <c r="AY66" s="1"/>
      <c r="AZ66" s="1"/>
      <c r="BA66" s="1"/>
      <c r="BB66" s="1"/>
      <c r="BC66" s="1"/>
      <c r="BD66" s="1"/>
    </row>
    <row r="67" spans="1:56" s="4" customFormat="1" ht="18" customHeight="1" x14ac:dyDescent="0.4">
      <c r="B67" s="1"/>
      <c r="C67" s="1" t="s">
        <v>377</v>
      </c>
      <c r="D67" s="4" t="s">
        <v>442</v>
      </c>
      <c r="AV67" s="1"/>
      <c r="AW67" s="1"/>
      <c r="AX67" s="1"/>
      <c r="AY67" s="1"/>
      <c r="AZ67" s="1"/>
      <c r="BA67" s="1"/>
      <c r="BB67" s="1"/>
      <c r="BC67" s="1"/>
      <c r="BD67" s="1"/>
    </row>
    <row r="68" spans="1:56" s="4" customFormat="1" ht="18" customHeight="1" x14ac:dyDescent="0.4">
      <c r="B68" s="1"/>
      <c r="C68" s="1" t="s">
        <v>377</v>
      </c>
      <c r="D68" s="4" t="s">
        <v>392</v>
      </c>
      <c r="AV68" s="1"/>
      <c r="AW68" s="1"/>
      <c r="AX68" s="1"/>
      <c r="AY68" s="1"/>
      <c r="AZ68" s="1"/>
      <c r="BA68" s="1"/>
      <c r="BB68" s="1"/>
      <c r="BC68" s="1"/>
      <c r="BD68" s="1"/>
    </row>
    <row r="69" spans="1:56" s="4" customFormat="1" ht="18" customHeight="1" x14ac:dyDescent="0.4">
      <c r="B69" s="1"/>
      <c r="C69" s="1" t="s">
        <v>377</v>
      </c>
      <c r="D69" s="227" t="s">
        <v>393</v>
      </c>
      <c r="AV69" s="1"/>
      <c r="AW69" s="1"/>
      <c r="AX69" s="1"/>
      <c r="AY69" s="1"/>
      <c r="AZ69" s="1"/>
      <c r="BA69" s="1"/>
      <c r="BB69" s="1"/>
      <c r="BC69" s="1"/>
      <c r="BD69" s="1"/>
    </row>
    <row r="70" spans="1:56" s="4" customFormat="1" ht="18" customHeight="1" x14ac:dyDescent="0.4">
      <c r="A70" s="225"/>
      <c r="C70" s="4" t="s">
        <v>377</v>
      </c>
      <c r="D70" s="4" t="s">
        <v>443</v>
      </c>
    </row>
    <row r="71" spans="1:56" s="4" customFormat="1" ht="18" customHeight="1" x14ac:dyDescent="0.4">
      <c r="A71" s="225"/>
      <c r="D71" s="4" t="s">
        <v>444</v>
      </c>
    </row>
    <row r="72" spans="1:56" s="4" customFormat="1" ht="18" customHeight="1" x14ac:dyDescent="0.4">
      <c r="A72" s="225"/>
      <c r="D72" s="136" t="s">
        <v>828</v>
      </c>
      <c r="Q72" s="237"/>
      <c r="R72" s="226"/>
      <c r="S72" s="237"/>
    </row>
    <row r="73" spans="1:56" s="4" customFormat="1" ht="18" customHeight="1" x14ac:dyDescent="0.4">
      <c r="A73" s="225"/>
      <c r="D73" s="136" t="s">
        <v>829</v>
      </c>
      <c r="Q73" s="237"/>
      <c r="R73" s="226"/>
      <c r="S73" s="237"/>
    </row>
    <row r="74" spans="1:56" s="4" customFormat="1" ht="18" customHeight="1" x14ac:dyDescent="0.4">
      <c r="A74" s="225"/>
      <c r="C74" s="4" t="s">
        <v>377</v>
      </c>
      <c r="D74" s="261" t="s">
        <v>893</v>
      </c>
      <c r="Q74" s="237"/>
      <c r="R74" s="226"/>
      <c r="S74" s="237"/>
    </row>
    <row r="75" spans="1:56" s="4" customFormat="1" ht="18" customHeight="1" x14ac:dyDescent="0.4">
      <c r="C75" s="4" t="s">
        <v>377</v>
      </c>
      <c r="D75" s="4" t="s">
        <v>394</v>
      </c>
      <c r="T75" s="54"/>
      <c r="U75" s="54"/>
      <c r="V75" s="54"/>
      <c r="W75" s="54"/>
      <c r="X75" s="54"/>
      <c r="Y75" s="54"/>
    </row>
    <row r="76" spans="1:56" s="4" customFormat="1" ht="18" customHeight="1" x14ac:dyDescent="0.4">
      <c r="D76" s="4" t="s">
        <v>395</v>
      </c>
      <c r="T76" s="54"/>
      <c r="U76" s="54"/>
      <c r="V76" s="54"/>
      <c r="W76" s="54"/>
      <c r="X76" s="54"/>
      <c r="Y76" s="54"/>
    </row>
    <row r="77" spans="1:56" s="4" customFormat="1" ht="18" customHeight="1" x14ac:dyDescent="0.4">
      <c r="B77" s="1"/>
      <c r="C77" s="1" t="s">
        <v>377</v>
      </c>
      <c r="D77" s="227" t="s">
        <v>410</v>
      </c>
    </row>
    <row r="78" spans="1:56" s="4" customFormat="1" ht="18" customHeight="1" x14ac:dyDescent="0.4">
      <c r="B78" s="1"/>
      <c r="C78" s="1" t="s">
        <v>377</v>
      </c>
      <c r="D78" s="4" t="s">
        <v>396</v>
      </c>
    </row>
    <row r="79" spans="1:56" s="4" customFormat="1" ht="18" customHeight="1" x14ac:dyDescent="0.4">
      <c r="B79" s="1"/>
      <c r="C79" s="1" t="s">
        <v>377</v>
      </c>
      <c r="D79" s="4" t="s">
        <v>397</v>
      </c>
      <c r="AJ79" s="1"/>
      <c r="AK79" s="1"/>
      <c r="AL79" s="1"/>
      <c r="AM79" s="1"/>
      <c r="AN79" s="1"/>
      <c r="AO79" s="1"/>
      <c r="AP79" s="1"/>
    </row>
    <row r="80" spans="1:56" s="4" customFormat="1" ht="18" customHeight="1" x14ac:dyDescent="0.4">
      <c r="B80" s="1"/>
      <c r="C80" s="1" t="s">
        <v>377</v>
      </c>
      <c r="D80" s="4" t="s">
        <v>398</v>
      </c>
      <c r="AJ80" s="1"/>
      <c r="AK80" s="1"/>
      <c r="AL80" s="1"/>
      <c r="AM80" s="1"/>
      <c r="AN80" s="1"/>
      <c r="AO80" s="1"/>
      <c r="AP80" s="1"/>
    </row>
    <row r="81" spans="2:42" s="4" customFormat="1" ht="18" customHeight="1" x14ac:dyDescent="0.4">
      <c r="B81" s="1"/>
      <c r="C81" s="1" t="s">
        <v>377</v>
      </c>
      <c r="D81" s="227" t="s">
        <v>813</v>
      </c>
      <c r="AJ81" s="1"/>
      <c r="AK81" s="1"/>
      <c r="AL81" s="1"/>
      <c r="AM81" s="1"/>
      <c r="AN81" s="1"/>
      <c r="AO81" s="1"/>
      <c r="AP81" s="1"/>
    </row>
    <row r="82" spans="2:42" s="4" customFormat="1" ht="18" customHeight="1" x14ac:dyDescent="0.4">
      <c r="B82" s="1"/>
      <c r="C82" s="1" t="s">
        <v>377</v>
      </c>
      <c r="D82" s="4" t="s">
        <v>399</v>
      </c>
      <c r="AJ82" s="1"/>
      <c r="AK82" s="1"/>
      <c r="AL82" s="1"/>
      <c r="AM82" s="1"/>
      <c r="AN82" s="1"/>
      <c r="AO82" s="1"/>
      <c r="AP82" s="1"/>
    </row>
    <row r="83" spans="2:42" s="4" customFormat="1" ht="18" customHeight="1" x14ac:dyDescent="0.4">
      <c r="B83" s="1"/>
      <c r="C83" s="1" t="s">
        <v>377</v>
      </c>
      <c r="D83" s="4" t="s">
        <v>400</v>
      </c>
      <c r="AJ83" s="1"/>
      <c r="AK83" s="1"/>
      <c r="AL83" s="1"/>
      <c r="AM83" s="1"/>
      <c r="AN83" s="1"/>
      <c r="AO83" s="1"/>
      <c r="AP83" s="1"/>
    </row>
    <row r="84" spans="2:42" s="4" customFormat="1" ht="18" customHeight="1" x14ac:dyDescent="0.4">
      <c r="B84" s="1"/>
      <c r="C84" s="1" t="s">
        <v>377</v>
      </c>
      <c r="D84" s="227" t="s">
        <v>810</v>
      </c>
      <c r="I84" s="4" t="s">
        <v>811</v>
      </c>
      <c r="K84" s="227" t="s">
        <v>812</v>
      </c>
    </row>
    <row r="85" spans="2:42" s="4" customFormat="1" ht="18" customHeight="1" x14ac:dyDescent="0.4">
      <c r="B85" s="1"/>
      <c r="C85" s="1" t="s">
        <v>377</v>
      </c>
      <c r="D85" s="4" t="s">
        <v>401</v>
      </c>
      <c r="AJ85" s="1"/>
      <c r="AK85" s="1"/>
      <c r="AL85" s="1"/>
      <c r="AM85" s="1"/>
      <c r="AN85" s="1"/>
      <c r="AO85" s="1"/>
      <c r="AP85" s="1"/>
    </row>
    <row r="86" spans="2:42" s="4" customFormat="1" ht="18" customHeight="1" x14ac:dyDescent="0.4">
      <c r="B86" s="1"/>
      <c r="C86" s="1" t="s">
        <v>377</v>
      </c>
      <c r="D86" s="227" t="s">
        <v>414</v>
      </c>
      <c r="AJ86" s="1"/>
      <c r="AK86" s="1"/>
      <c r="AL86" s="1"/>
      <c r="AM86" s="1"/>
      <c r="AN86" s="1"/>
      <c r="AO86" s="1"/>
      <c r="AP86" s="1"/>
    </row>
    <row r="87" spans="2:42" s="4" customFormat="1" ht="18" customHeight="1" x14ac:dyDescent="0.4">
      <c r="B87" s="1"/>
      <c r="C87" s="1" t="s">
        <v>377</v>
      </c>
      <c r="D87" s="1" t="s">
        <v>378</v>
      </c>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c r="AP87" s="1"/>
    </row>
    <row r="88" spans="2:42" s="4" customFormat="1" ht="18" customHeight="1" x14ac:dyDescent="0.4">
      <c r="F88" s="223"/>
    </row>
    <row r="89" spans="2:42" s="4" customFormat="1" ht="18" customHeight="1" x14ac:dyDescent="0.4">
      <c r="D89" s="80"/>
      <c r="E89" s="80"/>
    </row>
    <row r="90" spans="2:42" s="4" customFormat="1" ht="18" customHeight="1" x14ac:dyDescent="0.4">
      <c r="D90" s="80"/>
      <c r="E90" s="80"/>
    </row>
    <row r="91" spans="2:42" s="4" customFormat="1" ht="18" customHeight="1" x14ac:dyDescent="0.4">
      <c r="D91" s="80"/>
      <c r="E91" s="80"/>
    </row>
    <row r="92" spans="2:42" s="4" customFormat="1" ht="18" customHeight="1" x14ac:dyDescent="0.4"/>
    <row r="93" spans="2:42" s="4" customFormat="1" ht="18" customHeight="1" x14ac:dyDescent="0.4"/>
    <row r="94" spans="2:42" s="4" customFormat="1" ht="18" customHeight="1" x14ac:dyDescent="0.4"/>
    <row r="95" spans="2:42" s="4" customFormat="1" ht="18" customHeight="1" x14ac:dyDescent="0.4"/>
    <row r="96" spans="2:42" s="4" customFormat="1" ht="18" customHeight="1" x14ac:dyDescent="0.4"/>
    <row r="97" s="4" customFormat="1" ht="18" customHeight="1" x14ac:dyDescent="0.4"/>
    <row r="98" ht="18" customHeight="1" x14ac:dyDescent="0.4"/>
    <row r="99" ht="18" customHeight="1" x14ac:dyDescent="0.4"/>
    <row r="100" ht="18" customHeight="1" x14ac:dyDescent="0.4"/>
    <row r="101" ht="18" customHeight="1" x14ac:dyDescent="0.4"/>
    <row r="102" ht="18" customHeight="1" x14ac:dyDescent="0.4"/>
    <row r="103" ht="18" customHeight="1" x14ac:dyDescent="0.4"/>
    <row r="104" ht="18" customHeight="1" x14ac:dyDescent="0.4"/>
    <row r="105" ht="18" customHeight="1" x14ac:dyDescent="0.4"/>
    <row r="106" ht="18" customHeight="1" x14ac:dyDescent="0.4"/>
    <row r="107" ht="18" customHeight="1" x14ac:dyDescent="0.4"/>
    <row r="108" ht="18" customHeight="1" x14ac:dyDescent="0.4"/>
    <row r="109" ht="18" customHeight="1" x14ac:dyDescent="0.4"/>
    <row r="110" ht="18" customHeight="1" x14ac:dyDescent="0.4"/>
    <row r="111" ht="18" customHeight="1" x14ac:dyDescent="0.4"/>
    <row r="112" ht="18" customHeight="1" x14ac:dyDescent="0.4"/>
    <row r="113" ht="18" customHeight="1" x14ac:dyDescent="0.4"/>
    <row r="114" ht="18" customHeight="1" x14ac:dyDescent="0.4"/>
    <row r="115" ht="18" customHeight="1" x14ac:dyDescent="0.4"/>
    <row r="116" ht="18" customHeight="1" x14ac:dyDescent="0.4"/>
    <row r="117" ht="18" customHeight="1" x14ac:dyDescent="0.4"/>
    <row r="118" ht="18" customHeight="1" x14ac:dyDescent="0.4"/>
    <row r="119" ht="18" customHeight="1" x14ac:dyDescent="0.4"/>
    <row r="120" ht="18" customHeight="1" x14ac:dyDescent="0.4"/>
    <row r="121" ht="18" customHeight="1" x14ac:dyDescent="0.4"/>
    <row r="122" ht="18" customHeight="1" x14ac:dyDescent="0.4"/>
    <row r="123" ht="18" customHeight="1" x14ac:dyDescent="0.4"/>
    <row r="124" ht="18" customHeight="1" x14ac:dyDescent="0.4"/>
    <row r="125" ht="18" customHeight="1" x14ac:dyDescent="0.4"/>
    <row r="126" ht="18" customHeight="1" x14ac:dyDescent="0.4"/>
    <row r="127" ht="18" customHeight="1" x14ac:dyDescent="0.4"/>
    <row r="128" ht="18" customHeight="1" x14ac:dyDescent="0.4"/>
    <row r="129" ht="18" customHeight="1" x14ac:dyDescent="0.4"/>
    <row r="130" ht="18" customHeight="1" x14ac:dyDescent="0.4"/>
    <row r="131" ht="18" customHeight="1" x14ac:dyDescent="0.4"/>
    <row r="132" ht="18" customHeight="1" x14ac:dyDescent="0.4"/>
    <row r="133" ht="18" customHeight="1" x14ac:dyDescent="0.4"/>
    <row r="134" ht="18" customHeight="1" x14ac:dyDescent="0.4"/>
    <row r="135" ht="18" customHeight="1" x14ac:dyDescent="0.4"/>
    <row r="136" ht="18" customHeight="1" x14ac:dyDescent="0.4"/>
    <row r="137" ht="18" customHeight="1" x14ac:dyDescent="0.4"/>
    <row r="138" ht="18" customHeight="1" x14ac:dyDescent="0.4"/>
    <row r="139" ht="18" customHeight="1" x14ac:dyDescent="0.4"/>
    <row r="140" ht="18" customHeight="1" x14ac:dyDescent="0.4"/>
    <row r="141" ht="18" customHeight="1" x14ac:dyDescent="0.4"/>
    <row r="142" ht="18" customHeight="1" x14ac:dyDescent="0.4"/>
    <row r="143" ht="18" customHeight="1" x14ac:dyDescent="0.4"/>
    <row r="144" ht="18" customHeight="1" x14ac:dyDescent="0.4"/>
    <row r="145" ht="18" customHeight="1" x14ac:dyDescent="0.4"/>
    <row r="146" ht="18" customHeight="1" x14ac:dyDescent="0.4"/>
    <row r="147" ht="18" customHeight="1" x14ac:dyDescent="0.4"/>
    <row r="148" ht="18" customHeight="1" x14ac:dyDescent="0.4"/>
    <row r="149" ht="18" customHeight="1" x14ac:dyDescent="0.4"/>
    <row r="150" ht="18" customHeight="1" x14ac:dyDescent="0.4"/>
    <row r="151" ht="18" customHeight="1" x14ac:dyDescent="0.4"/>
    <row r="152" ht="18" customHeight="1" x14ac:dyDescent="0.4"/>
    <row r="153" ht="18" customHeight="1" x14ac:dyDescent="0.4"/>
    <row r="154" ht="18" customHeight="1" x14ac:dyDescent="0.4"/>
    <row r="155" ht="18" customHeight="1" x14ac:dyDescent="0.4"/>
    <row r="156" ht="18" customHeight="1" x14ac:dyDescent="0.4"/>
    <row r="157" ht="18" customHeight="1" x14ac:dyDescent="0.4"/>
    <row r="158" ht="18" customHeight="1" x14ac:dyDescent="0.4"/>
    <row r="159" ht="18" customHeight="1" x14ac:dyDescent="0.4"/>
    <row r="160" ht="18" customHeight="1" x14ac:dyDescent="0.4"/>
    <row r="161" ht="18" customHeight="1" x14ac:dyDescent="0.4"/>
    <row r="162" ht="18" customHeight="1" x14ac:dyDescent="0.4"/>
    <row r="163" ht="18" customHeight="1" x14ac:dyDescent="0.4"/>
    <row r="164" ht="18" customHeight="1" x14ac:dyDescent="0.4"/>
    <row r="165" ht="18" customHeight="1" x14ac:dyDescent="0.4"/>
    <row r="166" ht="18" customHeight="1" x14ac:dyDescent="0.4"/>
    <row r="167" ht="18" customHeight="1" x14ac:dyDescent="0.4"/>
    <row r="168" ht="18" customHeight="1" x14ac:dyDescent="0.4"/>
    <row r="169" ht="18" customHeight="1" x14ac:dyDescent="0.4"/>
    <row r="170" ht="18" customHeight="1" x14ac:dyDescent="0.4"/>
    <row r="171" ht="18" customHeight="1" x14ac:dyDescent="0.4"/>
    <row r="172" ht="18" customHeight="1" x14ac:dyDescent="0.4"/>
    <row r="173" ht="18" customHeight="1" x14ac:dyDescent="0.4"/>
    <row r="174" ht="18" customHeight="1" x14ac:dyDescent="0.4"/>
    <row r="175" ht="18" customHeight="1" x14ac:dyDescent="0.4"/>
    <row r="176" ht="18" customHeight="1" x14ac:dyDescent="0.4"/>
    <row r="177" ht="18" customHeight="1" x14ac:dyDescent="0.4"/>
    <row r="178" ht="18" customHeight="1" x14ac:dyDescent="0.4"/>
    <row r="179" ht="18" customHeight="1" x14ac:dyDescent="0.4"/>
    <row r="180" ht="18" customHeight="1" x14ac:dyDescent="0.4"/>
    <row r="181" ht="18" customHeight="1" x14ac:dyDescent="0.4"/>
    <row r="182" ht="18" customHeight="1" x14ac:dyDescent="0.4"/>
    <row r="183" ht="18" customHeight="1" x14ac:dyDescent="0.4"/>
    <row r="184" ht="18" customHeight="1" x14ac:dyDescent="0.4"/>
    <row r="185" ht="18" customHeight="1" x14ac:dyDescent="0.4"/>
    <row r="186" ht="18" customHeight="1" x14ac:dyDescent="0.4"/>
    <row r="187" ht="18" customHeight="1" x14ac:dyDescent="0.4"/>
    <row r="188" ht="18" customHeight="1" x14ac:dyDescent="0.4"/>
    <row r="189" ht="18" customHeight="1" x14ac:dyDescent="0.4"/>
    <row r="190" ht="18" customHeight="1" x14ac:dyDescent="0.4"/>
    <row r="191" ht="18" customHeight="1" x14ac:dyDescent="0.4"/>
    <row r="192" ht="18" customHeight="1" x14ac:dyDescent="0.4"/>
    <row r="193" ht="18" customHeight="1" x14ac:dyDescent="0.4"/>
    <row r="194" ht="18" customHeight="1" x14ac:dyDescent="0.4"/>
    <row r="195" ht="18" customHeight="1" x14ac:dyDescent="0.4"/>
    <row r="196" ht="18" customHeight="1" x14ac:dyDescent="0.4"/>
    <row r="197" ht="18" customHeight="1" x14ac:dyDescent="0.4"/>
    <row r="198" ht="18" customHeight="1" x14ac:dyDescent="0.4"/>
    <row r="199" ht="18" customHeight="1" x14ac:dyDescent="0.4"/>
    <row r="200" ht="18" customHeight="1" x14ac:dyDescent="0.4"/>
    <row r="201" ht="18" customHeight="1" x14ac:dyDescent="0.4"/>
    <row r="202" ht="18" customHeight="1" x14ac:dyDescent="0.4"/>
    <row r="203" ht="18" customHeight="1" x14ac:dyDescent="0.4"/>
    <row r="204" ht="18" customHeight="1" x14ac:dyDescent="0.4"/>
    <row r="205" ht="18" customHeight="1" x14ac:dyDescent="0.4"/>
    <row r="206" ht="18" customHeight="1" x14ac:dyDescent="0.4"/>
    <row r="207" ht="18" customHeight="1" x14ac:dyDescent="0.4"/>
    <row r="208" ht="18" customHeight="1" x14ac:dyDescent="0.4"/>
    <row r="209" ht="18" customHeight="1" x14ac:dyDescent="0.4"/>
    <row r="210" ht="18" customHeight="1" x14ac:dyDescent="0.4"/>
    <row r="211" ht="18" customHeight="1" x14ac:dyDescent="0.4"/>
    <row r="212" ht="18" customHeight="1" x14ac:dyDescent="0.4"/>
    <row r="213" ht="18" customHeight="1" x14ac:dyDescent="0.4"/>
    <row r="214" ht="18" customHeight="1" x14ac:dyDescent="0.4"/>
    <row r="215" ht="18" customHeight="1" x14ac:dyDescent="0.4"/>
    <row r="216" ht="18" customHeight="1" x14ac:dyDescent="0.4"/>
    <row r="217" ht="18" customHeight="1" x14ac:dyDescent="0.4"/>
    <row r="218" ht="18" customHeight="1" x14ac:dyDescent="0.4"/>
    <row r="219" ht="18" customHeight="1" x14ac:dyDescent="0.4"/>
    <row r="220" ht="18" customHeight="1" x14ac:dyDescent="0.4"/>
    <row r="221" ht="18" customHeight="1" x14ac:dyDescent="0.4"/>
    <row r="222" ht="18" customHeight="1" x14ac:dyDescent="0.4"/>
    <row r="223" ht="18" customHeight="1" x14ac:dyDescent="0.4"/>
    <row r="224" ht="18" customHeight="1" x14ac:dyDescent="0.4"/>
    <row r="225" ht="18" customHeight="1" x14ac:dyDescent="0.4"/>
    <row r="226" ht="18" customHeight="1" x14ac:dyDescent="0.4"/>
    <row r="227" ht="18" customHeight="1" x14ac:dyDescent="0.4"/>
    <row r="228" ht="18" customHeight="1" x14ac:dyDescent="0.4"/>
    <row r="229" ht="18" customHeight="1" x14ac:dyDescent="0.4"/>
    <row r="230" ht="18" customHeight="1" x14ac:dyDescent="0.4"/>
    <row r="231" ht="18" customHeight="1" x14ac:dyDescent="0.4"/>
    <row r="232" ht="18" customHeight="1" x14ac:dyDescent="0.4"/>
    <row r="233" ht="18" customHeight="1" x14ac:dyDescent="0.4"/>
    <row r="234" ht="18" customHeight="1" x14ac:dyDescent="0.4"/>
    <row r="235" ht="18" customHeight="1" x14ac:dyDescent="0.4"/>
    <row r="236" ht="18" customHeight="1" x14ac:dyDescent="0.4"/>
    <row r="237" ht="18" customHeight="1" x14ac:dyDescent="0.4"/>
    <row r="238" ht="18" customHeight="1" x14ac:dyDescent="0.4"/>
    <row r="239" ht="18" customHeight="1" x14ac:dyDescent="0.4"/>
    <row r="240" ht="18" customHeight="1" x14ac:dyDescent="0.4"/>
    <row r="241" ht="18" customHeight="1" x14ac:dyDescent="0.4"/>
    <row r="242" ht="18" customHeight="1" x14ac:dyDescent="0.4"/>
    <row r="243" ht="18" customHeight="1" x14ac:dyDescent="0.4"/>
    <row r="244" ht="18" customHeight="1" x14ac:dyDescent="0.4"/>
    <row r="245" ht="18" customHeight="1" x14ac:dyDescent="0.4"/>
    <row r="246" ht="18" customHeight="1" x14ac:dyDescent="0.4"/>
    <row r="247" ht="18" customHeight="1" x14ac:dyDescent="0.4"/>
    <row r="248" ht="18" customHeight="1" x14ac:dyDescent="0.4"/>
    <row r="249" ht="18" customHeight="1" x14ac:dyDescent="0.4"/>
    <row r="250" ht="18" customHeight="1" x14ac:dyDescent="0.4"/>
    <row r="251" ht="18" customHeight="1" x14ac:dyDescent="0.4"/>
    <row r="252" ht="18" customHeight="1" x14ac:dyDescent="0.4"/>
    <row r="253" ht="18" customHeight="1" x14ac:dyDescent="0.4"/>
    <row r="254" ht="18" customHeight="1" x14ac:dyDescent="0.4"/>
    <row r="255" ht="18" customHeight="1" x14ac:dyDescent="0.4"/>
    <row r="256" ht="18" customHeight="1" x14ac:dyDescent="0.4"/>
    <row r="257" ht="18" customHeight="1" x14ac:dyDescent="0.4"/>
    <row r="258" ht="18" customHeight="1" x14ac:dyDescent="0.4"/>
    <row r="259" ht="18" customHeight="1" x14ac:dyDescent="0.4"/>
    <row r="260" ht="18" customHeight="1" x14ac:dyDescent="0.4"/>
    <row r="261" ht="18" customHeight="1" x14ac:dyDescent="0.4"/>
    <row r="262" ht="18" customHeight="1" x14ac:dyDescent="0.4"/>
    <row r="263" ht="18" customHeight="1" x14ac:dyDescent="0.4"/>
    <row r="264" ht="18" customHeight="1" x14ac:dyDescent="0.4"/>
    <row r="265" ht="18" customHeight="1" x14ac:dyDescent="0.4"/>
    <row r="266" ht="18" customHeight="1" x14ac:dyDescent="0.4"/>
    <row r="267" ht="18" customHeight="1" x14ac:dyDescent="0.4"/>
    <row r="268" ht="18" customHeight="1" x14ac:dyDescent="0.4"/>
    <row r="269" ht="18" customHeight="1" x14ac:dyDescent="0.4"/>
    <row r="270" ht="18" customHeight="1" x14ac:dyDescent="0.4"/>
    <row r="271" ht="18" customHeight="1" x14ac:dyDescent="0.4"/>
    <row r="272" ht="18" customHeight="1" x14ac:dyDescent="0.4"/>
    <row r="273" ht="18" customHeight="1" x14ac:dyDescent="0.4"/>
    <row r="274" ht="18" customHeight="1" x14ac:dyDescent="0.4"/>
    <row r="275" ht="18" customHeight="1" x14ac:dyDescent="0.4"/>
    <row r="276" ht="18" customHeight="1" x14ac:dyDescent="0.4"/>
    <row r="277" ht="18" customHeight="1" x14ac:dyDescent="0.4"/>
    <row r="278" ht="18" customHeight="1" x14ac:dyDescent="0.4"/>
    <row r="279" ht="18" customHeight="1" x14ac:dyDescent="0.4"/>
    <row r="280" ht="18" customHeight="1" x14ac:dyDescent="0.4"/>
    <row r="281" ht="18" customHeight="1" x14ac:dyDescent="0.4"/>
    <row r="282" ht="18" customHeight="1" x14ac:dyDescent="0.4"/>
    <row r="283" ht="18" customHeight="1" x14ac:dyDescent="0.4"/>
    <row r="284" ht="18" customHeight="1" x14ac:dyDescent="0.4"/>
    <row r="285" ht="18" customHeight="1" x14ac:dyDescent="0.4"/>
    <row r="286" ht="18" customHeight="1" x14ac:dyDescent="0.4"/>
    <row r="287" ht="18" customHeight="1" x14ac:dyDescent="0.4"/>
    <row r="288" ht="18" customHeight="1" x14ac:dyDescent="0.4"/>
    <row r="289" ht="18" customHeight="1" x14ac:dyDescent="0.4"/>
    <row r="290" ht="18" customHeight="1" x14ac:dyDescent="0.4"/>
    <row r="291" ht="18" customHeight="1" x14ac:dyDescent="0.4"/>
    <row r="292" ht="18" customHeight="1" x14ac:dyDescent="0.4"/>
    <row r="293" ht="18" customHeight="1" x14ac:dyDescent="0.4"/>
    <row r="294" ht="18" customHeight="1" x14ac:dyDescent="0.4"/>
    <row r="295" ht="18" customHeight="1" x14ac:dyDescent="0.4"/>
    <row r="296" ht="18" customHeight="1" x14ac:dyDescent="0.4"/>
    <row r="297" ht="18" customHeight="1" x14ac:dyDescent="0.4"/>
    <row r="298" ht="18" customHeight="1" x14ac:dyDescent="0.4"/>
    <row r="299" ht="18" customHeight="1" x14ac:dyDescent="0.4"/>
    <row r="300" ht="18" customHeight="1" x14ac:dyDescent="0.4"/>
    <row r="301" ht="18" customHeight="1" x14ac:dyDescent="0.4"/>
    <row r="302" ht="18" customHeight="1" x14ac:dyDescent="0.4"/>
    <row r="303" ht="18" customHeight="1" x14ac:dyDescent="0.4"/>
    <row r="304" ht="18" customHeight="1" x14ac:dyDescent="0.4"/>
    <row r="305" ht="18" customHeight="1" x14ac:dyDescent="0.4"/>
    <row r="306" ht="18" customHeight="1" x14ac:dyDescent="0.4"/>
    <row r="307" ht="18" customHeight="1" x14ac:dyDescent="0.4"/>
    <row r="308" ht="18" customHeight="1" x14ac:dyDescent="0.4"/>
    <row r="309" ht="18" customHeight="1" x14ac:dyDescent="0.4"/>
    <row r="310" ht="18" customHeight="1" x14ac:dyDescent="0.4"/>
    <row r="311" ht="18" customHeight="1" x14ac:dyDescent="0.4"/>
    <row r="312" ht="18" customHeight="1" x14ac:dyDescent="0.4"/>
    <row r="313" ht="18" customHeight="1" x14ac:dyDescent="0.4"/>
    <row r="314" ht="18" customHeight="1" x14ac:dyDescent="0.4"/>
    <row r="315" ht="18" customHeight="1" x14ac:dyDescent="0.4"/>
  </sheetData>
  <dataConsolidate/>
  <mergeCells count="200">
    <mergeCell ref="BS48:BT48"/>
    <mergeCell ref="BI47:BL47"/>
    <mergeCell ref="AR41:AU41"/>
    <mergeCell ref="X41:AA41"/>
    <mergeCell ref="AB41:AE41"/>
    <mergeCell ref="AR43:AU43"/>
    <mergeCell ref="AF43:AI43"/>
    <mergeCell ref="AF42:AI42"/>
    <mergeCell ref="AR47:AU47"/>
    <mergeCell ref="AV47:AX47"/>
    <mergeCell ref="AY47:BB47"/>
    <mergeCell ref="AV42:AX42"/>
    <mergeCell ref="AV43:AX43"/>
    <mergeCell ref="BI46:BL46"/>
    <mergeCell ref="AJ44:AM44"/>
    <mergeCell ref="AV45:AX45"/>
    <mergeCell ref="AY45:BB45"/>
    <mergeCell ref="AY46:BB46"/>
    <mergeCell ref="AV46:AX46"/>
    <mergeCell ref="AF44:AI44"/>
    <mergeCell ref="AY44:BB44"/>
    <mergeCell ref="AN44:AQ44"/>
    <mergeCell ref="BG46:BH46"/>
    <mergeCell ref="AR46:AU46"/>
    <mergeCell ref="C41:I41"/>
    <mergeCell ref="N41:O41"/>
    <mergeCell ref="BI39:BL40"/>
    <mergeCell ref="AR42:AU42"/>
    <mergeCell ref="X42:AA42"/>
    <mergeCell ref="AJ40:AM40"/>
    <mergeCell ref="AN40:AQ40"/>
    <mergeCell ref="AV41:AX41"/>
    <mergeCell ref="AR39:AU40"/>
    <mergeCell ref="C39:I40"/>
    <mergeCell ref="C43:I43"/>
    <mergeCell ref="N43:O43"/>
    <mergeCell ref="P43:S43"/>
    <mergeCell ref="AB43:AE43"/>
    <mergeCell ref="AJ43:AM43"/>
    <mergeCell ref="C42:I42"/>
    <mergeCell ref="N42:O42"/>
    <mergeCell ref="P42:S42"/>
    <mergeCell ref="T42:W42"/>
    <mergeCell ref="C25:J25"/>
    <mergeCell ref="K25:Z25"/>
    <mergeCell ref="BU33:BW33"/>
    <mergeCell ref="C26:J26"/>
    <mergeCell ref="BS33:BT33"/>
    <mergeCell ref="BX33:CB33"/>
    <mergeCell ref="BU34:BW34"/>
    <mergeCell ref="BX34:CB34"/>
    <mergeCell ref="C32:J33"/>
    <mergeCell ref="K32:Z32"/>
    <mergeCell ref="AE27:AG27"/>
    <mergeCell ref="AH27:AK27"/>
    <mergeCell ref="AL27:AN27"/>
    <mergeCell ref="K26:Z26"/>
    <mergeCell ref="K34:P35"/>
    <mergeCell ref="Q34:R35"/>
    <mergeCell ref="S34:X35"/>
    <mergeCell ref="Y34:Z35"/>
    <mergeCell ref="AO27:BQ27"/>
    <mergeCell ref="AH26:AK26"/>
    <mergeCell ref="AL26:AN26"/>
    <mergeCell ref="AA26:AD26"/>
    <mergeCell ref="C34:J35"/>
    <mergeCell ref="AA32:AH33"/>
    <mergeCell ref="BI45:BL45"/>
    <mergeCell ref="X40:AA40"/>
    <mergeCell ref="T44:W44"/>
    <mergeCell ref="X44:AA44"/>
    <mergeCell ref="J41:L41"/>
    <mergeCell ref="J42:L42"/>
    <mergeCell ref="AN41:AQ41"/>
    <mergeCell ref="BI41:BL41"/>
    <mergeCell ref="AY42:BB42"/>
    <mergeCell ref="AV39:AX40"/>
    <mergeCell ref="AY39:BB40"/>
    <mergeCell ref="AY41:BB41"/>
    <mergeCell ref="BI43:BL43"/>
    <mergeCell ref="BI42:BL42"/>
    <mergeCell ref="BI44:BL44"/>
    <mergeCell ref="BG39:BH40"/>
    <mergeCell ref="BG41:BH41"/>
    <mergeCell ref="BG42:BH42"/>
    <mergeCell ref="BG43:BH43"/>
    <mergeCell ref="BG44:BH44"/>
    <mergeCell ref="BG45:BH45"/>
    <mergeCell ref="BC39:BF40"/>
    <mergeCell ref="BC41:BF41"/>
    <mergeCell ref="BC42:BF42"/>
    <mergeCell ref="B3:F3"/>
    <mergeCell ref="G3:N3"/>
    <mergeCell ref="B7:F7"/>
    <mergeCell ref="G7:N7"/>
    <mergeCell ref="C20:AO22"/>
    <mergeCell ref="P3:T3"/>
    <mergeCell ref="P7:T7"/>
    <mergeCell ref="AH7:AJ8"/>
    <mergeCell ref="AK7:AT7"/>
    <mergeCell ref="AK8:AT8"/>
    <mergeCell ref="P8:T8"/>
    <mergeCell ref="U8:AF8"/>
    <mergeCell ref="B8:F8"/>
    <mergeCell ref="G8:N8"/>
    <mergeCell ref="O17:Z17"/>
    <mergeCell ref="C12:N12"/>
    <mergeCell ref="Q5:X5"/>
    <mergeCell ref="Y5:AT5"/>
    <mergeCell ref="C13:N13"/>
    <mergeCell ref="O13:Z13"/>
    <mergeCell ref="C17:N17"/>
    <mergeCell ref="C15:N16"/>
    <mergeCell ref="AU5:AZ5"/>
    <mergeCell ref="BC46:BF46"/>
    <mergeCell ref="BG47:BH47"/>
    <mergeCell ref="T45:W45"/>
    <mergeCell ref="X46:AA46"/>
    <mergeCell ref="AJ46:AM46"/>
    <mergeCell ref="AN46:AQ46"/>
    <mergeCell ref="AF45:AI45"/>
    <mergeCell ref="AJ45:AM45"/>
    <mergeCell ref="AN45:AQ45"/>
    <mergeCell ref="AB45:AE45"/>
    <mergeCell ref="AR45:AU45"/>
    <mergeCell ref="T46:W46"/>
    <mergeCell ref="BC47:BF47"/>
    <mergeCell ref="AN47:AQ47"/>
    <mergeCell ref="AN43:AQ43"/>
    <mergeCell ref="AY43:BB43"/>
    <mergeCell ref="AI32:AO33"/>
    <mergeCell ref="AI34:AO35"/>
    <mergeCell ref="K27:Z27"/>
    <mergeCell ref="AA27:AD27"/>
    <mergeCell ref="AO25:BQ25"/>
    <mergeCell ref="AO26:BQ26"/>
    <mergeCell ref="AE26:AG26"/>
    <mergeCell ref="C47:S47"/>
    <mergeCell ref="N44:O44"/>
    <mergeCell ref="P44:S44"/>
    <mergeCell ref="P41:S41"/>
    <mergeCell ref="T43:W43"/>
    <mergeCell ref="X43:AA43"/>
    <mergeCell ref="C27:J27"/>
    <mergeCell ref="AF47:AI47"/>
    <mergeCell ref="AJ47:AM47"/>
    <mergeCell ref="AF41:AI41"/>
    <mergeCell ref="AB46:AE46"/>
    <mergeCell ref="T47:W47"/>
    <mergeCell ref="X47:AA47"/>
    <mergeCell ref="AB47:AE47"/>
    <mergeCell ref="AB42:AE42"/>
    <mergeCell ref="C46:I46"/>
    <mergeCell ref="N46:O46"/>
    <mergeCell ref="P46:S46"/>
    <mergeCell ref="C45:I45"/>
    <mergeCell ref="N45:O45"/>
    <mergeCell ref="P45:S45"/>
    <mergeCell ref="C44:I44"/>
    <mergeCell ref="J43:L43"/>
    <mergeCell ref="J44:L44"/>
    <mergeCell ref="J45:L45"/>
    <mergeCell ref="J46:L46"/>
    <mergeCell ref="BC43:BF43"/>
    <mergeCell ref="T39:AE39"/>
    <mergeCell ref="AJ42:AM42"/>
    <mergeCell ref="X45:AA45"/>
    <mergeCell ref="AB44:AE44"/>
    <mergeCell ref="T40:W40"/>
    <mergeCell ref="AB40:AE40"/>
    <mergeCell ref="T41:W41"/>
    <mergeCell ref="AV44:AX44"/>
    <mergeCell ref="BC44:BF44"/>
    <mergeCell ref="BC45:BF45"/>
    <mergeCell ref="AJ41:AM41"/>
    <mergeCell ref="AF39:AI40"/>
    <mergeCell ref="P39:S40"/>
    <mergeCell ref="AJ39:AQ39"/>
    <mergeCell ref="AR44:AU44"/>
    <mergeCell ref="AN42:AQ42"/>
    <mergeCell ref="J39:M40"/>
    <mergeCell ref="N39:O40"/>
    <mergeCell ref="AA34:AH35"/>
    <mergeCell ref="K33:R33"/>
    <mergeCell ref="S33:Z33"/>
    <mergeCell ref="BS34:BT34"/>
    <mergeCell ref="BF9:BO9"/>
    <mergeCell ref="BC7:BE9"/>
    <mergeCell ref="BF7:BO8"/>
    <mergeCell ref="AG13:AL13"/>
    <mergeCell ref="U7:AF7"/>
    <mergeCell ref="AN13:AU13"/>
    <mergeCell ref="AN12:AU12"/>
    <mergeCell ref="AU7:BA7"/>
    <mergeCell ref="AH25:AN25"/>
    <mergeCell ref="AA25:AG25"/>
    <mergeCell ref="O12:AL12"/>
    <mergeCell ref="AU8:BA8"/>
    <mergeCell ref="O15:Z16"/>
    <mergeCell ref="AA13:AF13"/>
  </mergeCells>
  <phoneticPr fontId="1"/>
  <conditionalFormatting sqref="AR41:AR46">
    <cfRule type="cellIs" dxfId="18" priority="5" operator="equal">
      <formula>0</formula>
    </cfRule>
  </conditionalFormatting>
  <conditionalFormatting sqref="G3:N3">
    <cfRule type="cellIs" dxfId="17" priority="4" operator="equal">
      <formula>"変更"</formula>
    </cfRule>
  </conditionalFormatting>
  <conditionalFormatting sqref="P3">
    <cfRule type="cellIs" dxfId="16" priority="3" operator="equal">
      <formula>$G$3=変更</formula>
    </cfRule>
  </conditionalFormatting>
  <dataValidations xWindow="1008" yWindow="554" count="19">
    <dataValidation type="list" allowBlank="1" showInputMessage="1" showErrorMessage="1" sqref="G7:N7">
      <formula1>市町名</formula1>
    </dataValidation>
    <dataValidation allowBlank="1" showInputMessage="1" showErrorMessage="1" prompt="事業実施主体が個人の場合は記入不要" sqref="BK9:BM9 H10:H18 H23:H25 H28:H29"/>
    <dataValidation type="list" allowBlank="1" showInputMessage="1" showErrorMessage="1" sqref="AV41:AV46">
      <formula1>施行方法</formula1>
    </dataValidation>
    <dataValidation type="list" allowBlank="1" showInputMessage="1" showErrorMessage="1" sqref="P41:S46">
      <formula1>県補助率</formula1>
    </dataValidation>
    <dataValidation type="list" allowBlank="1" showInputMessage="1" showErrorMessage="1" sqref="G3:N3">
      <formula1>"当初,変更"</formula1>
    </dataValidation>
    <dataValidation type="list" allowBlank="1" showInputMessage="1" showErrorMessage="1" sqref="AN13">
      <formula1>消費税区分</formula1>
    </dataValidation>
    <dataValidation type="list" allowBlank="1" showInputMessage="1" showErrorMessage="1" sqref="BF9 BF7">
      <formula1>事業メニュー</formula1>
    </dataValidation>
    <dataValidation type="list" allowBlank="1" showInputMessage="1" showErrorMessage="1" sqref="AE26:AG27">
      <formula1>成果目標単位</formula1>
    </dataValidation>
    <dataValidation type="list" allowBlank="1" showInputMessage="1" showErrorMessage="1" sqref="AI34">
      <formula1>"○,ー"</formula1>
    </dataValidation>
    <dataValidation type="list" allowBlank="1" showInputMessage="1" showErrorMessage="1" sqref="K27:Z27">
      <formula1>INDIRECT(C27)</formula1>
    </dataValidation>
    <dataValidation type="list" allowBlank="1" showInputMessage="1" showErrorMessage="1" sqref="O13:Z13">
      <formula1>特認タイプ</formula1>
    </dataValidation>
    <dataValidation allowBlank="1" showInputMessage="1" showErrorMessage="1" promptTitle="特認理由が「有機等」の場合のみ" prompt="認定年月日を記入してください" sqref="AG13:AL13"/>
    <dataValidation type="list" allowBlank="1" showInputMessage="1" showErrorMessage="1" sqref="C13">
      <formula1>INDIRECT(BR13)</formula1>
    </dataValidation>
    <dataValidation type="list" imeMode="on" allowBlank="1" showInputMessage="1" sqref="U7:AF7">
      <formula1>品目</formula1>
    </dataValidation>
    <dataValidation type="list" allowBlank="1" showInputMessage="1" showErrorMessage="1" promptTitle="成果目標（M）、（N）は大雨・大雪被害防止対策" prompt="のみを実施する場合に選択できます。" sqref="K26:Z26">
      <formula1>INDIRECT(C26)</formula1>
    </dataValidation>
    <dataValidation type="list" allowBlank="1" showInputMessage="1" showErrorMessage="1" sqref="BG41:BH46">
      <formula1>"○"</formula1>
    </dataValidation>
    <dataValidation type="list" imeMode="on" allowBlank="1" showInputMessage="1" sqref="M41:M46">
      <formula1>事業量単位</formula1>
    </dataValidation>
    <dataValidation type="list" allowBlank="1" showInputMessage="1" showErrorMessage="1" sqref="D13:M13">
      <formula1>INDIRECT(BT12)</formula1>
    </dataValidation>
    <dataValidation type="list" allowBlank="1" showInputMessage="1" showErrorMessage="1" sqref="N13">
      <formula1>INDIRECT(#REF!)</formula1>
    </dataValidation>
  </dataValidations>
  <hyperlinks>
    <hyperlink ref="D57" location="参考様式1!A1" display="施設等設置場所周辺図（参考様式１）"/>
    <hyperlink ref="D58" location="'2'!A1" display="施設、機械等の管理運営規程（参考様式２）"/>
    <hyperlink ref="D59" location="別紙D!A1" display="誓約書（別紙Ｄ）"/>
    <hyperlink ref="D60" location="別紙E!A1" display="種苗法に関する誓約書（別紙Ｅ）　※農業協同組合（農業者にリース方式で支援する場合、又は農作業受託者にレンタル方式で支援する場合を除く）が事業実施主体の場合、提出不要"/>
    <hyperlink ref="D61" location="別紙C!A1" display="ステップアップ経営者育成対策において成果目標（Ａ）又は（Ｂ）を選択した場合　：　ステップアップ計画書（別紙Ｃ）※受益者毎に作成すること"/>
    <hyperlink ref="D65" location="'7'!A1" display="営農開始に必要な生産資材等を導入する場合　：　営農開始に必要な資材等一覧表（参考様式７）"/>
    <hyperlink ref="D69" location="'3'!A1" display="長寿命化対策に取り組む場合　：　耐用年数が経過したことがわかる資料、事業実施後７年以上利用可能であることが確認できる資料、長寿命化対策上限事業費計算書（参考様式３）"/>
    <hyperlink ref="D77" location="別紙F!A1" display="別記１の９に規定する施設・機械等を整備する場合　：　国の共済制度又は農業共済組合の保険等への加入に関する誓約書（別紙Ｆ) "/>
    <hyperlink ref="D81" location="'5'!A1" display="別表３の事業実施主体のうち（２）、又は（３）のうち農作業受託者にレンタル方式で支援する場合　：　農作業受託計画書（参考様式５）"/>
    <hyperlink ref="D84" location="'4(根域)'!A1" display="根域制限栽培施設"/>
    <hyperlink ref="K84" location="'4(V字)'!A1" display="V字ジョイント栽培施設整備に取り組む事業実施主体で、果樹経営支援対策事業（国庫）の対象となる場合　：　佐賀県園芸農業振興基金協会業務方法書　別記様式１号、補助対象事業費計算書（参考様式４）"/>
    <hyperlink ref="D86" location="'6'!A1" display="効率的な露地野菜集出荷対策に取り組む場合　：　集出荷システム整備計画（参考様式６）"/>
    <hyperlink ref="D64" location="'8'!A1" display="品目たまねぎで機械を導入する場合　：　たまねぎ機械整理合理化計画（参考様式８）"/>
    <hyperlink ref="D74" location="別紙I!Print_Area" display="中古ハウスリノベーション対策を2か年度に渡って実施する場合　　：　　関連する中古ハウスリノベーション対策を2か年度に渡って実施する場合にかかる誓約書（別紙I）"/>
  </hyperlinks>
  <pageMargins left="0.25" right="0.25" top="0.75" bottom="0.75" header="0.3" footer="0.3"/>
  <pageSetup paperSize="9" scale="50" fitToHeight="0" orientation="landscape" r:id="rId1"/>
  <rowBreaks count="1" manualBreakCount="1">
    <brk id="53" max="68" man="1"/>
  </rowBreaks>
  <drawing r:id="rId2"/>
  <extLst>
    <ext xmlns:x14="http://schemas.microsoft.com/office/spreadsheetml/2009/9/main" uri="{78C0D931-6437-407d-A8EE-F0AAD7539E65}">
      <x14:conditionalFormattings>
        <x14:conditionalFormatting xmlns:xm="http://schemas.microsoft.com/office/excel/2006/main">
          <x14:cfRule type="containsText" priority="2" operator="containsText" id="{1C1CD878-5E4D-4D87-AD21-F12568C8FC75}">
            <xm:f>NOT(ISERROR(SEARCH($G$3=変更,P3)))</xm:f>
            <xm:f>$G$3=変更</xm:f>
            <x14:dxf>
              <font>
                <color rgb="FFFF0000"/>
              </font>
            </x14:dxf>
          </x14:cfRule>
          <xm:sqref>P3</xm:sqref>
        </x14:conditionalFormatting>
      </x14:conditionalFormattings>
    </ext>
    <ext xmlns:x14="http://schemas.microsoft.com/office/spreadsheetml/2009/9/main" uri="{CCE6A557-97BC-4b89-ADB6-D9C93CAAB3DF}">
      <x14:dataValidations xmlns:xm="http://schemas.microsoft.com/office/excel/2006/main" xWindow="1008" yWindow="554" count="2">
        <x14:dataValidation type="list" imeMode="on" allowBlank="1" showInputMessage="1">
          <x14:formula1>
            <xm:f>リスト!$C$2:$C$32</xm:f>
          </x14:formula1>
          <xm:sqref>C34</xm:sqref>
        </x14:dataValidation>
        <x14:dataValidation type="list" allowBlank="1" showInputMessage="1" showErrorMessage="1">
          <x14:formula1>
            <xm:f>リスト!$V$2:$V$3</xm:f>
          </x14:formula1>
          <xm:sqref>AA34:AH35</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1"/>
  </sheetPr>
  <dimension ref="A1:D42"/>
  <sheetViews>
    <sheetView showGridLines="0" workbookViewId="0">
      <selection activeCell="AG19" sqref="AG19:AJ19"/>
    </sheetView>
  </sheetViews>
  <sheetFormatPr defaultRowHeight="18.75" x14ac:dyDescent="0.4"/>
  <cols>
    <col min="1" max="1" width="12.25" customWidth="1"/>
    <col min="2" max="2" width="18.75" customWidth="1"/>
    <col min="3" max="3" width="13" customWidth="1"/>
    <col min="4" max="4" width="34.25" customWidth="1"/>
  </cols>
  <sheetData>
    <row r="1" spans="1:4" x14ac:dyDescent="0.4">
      <c r="A1" s="486" t="s">
        <v>673</v>
      </c>
      <c r="B1" s="487"/>
      <c r="C1" s="487"/>
      <c r="D1" s="487"/>
    </row>
    <row r="2" spans="1:4" x14ac:dyDescent="0.4">
      <c r="A2" s="101"/>
    </row>
    <row r="3" spans="1:4" x14ac:dyDescent="0.4">
      <c r="A3" s="491" t="s">
        <v>805</v>
      </c>
      <c r="B3" s="487"/>
      <c r="C3" s="487"/>
      <c r="D3" s="487"/>
    </row>
    <row r="4" spans="1:4" x14ac:dyDescent="0.4">
      <c r="A4" s="90"/>
    </row>
    <row r="5" spans="1:4" x14ac:dyDescent="0.4">
      <c r="A5" s="486" t="s">
        <v>672</v>
      </c>
      <c r="B5" s="487"/>
      <c r="C5" s="487"/>
      <c r="D5" s="487"/>
    </row>
    <row r="6" spans="1:4" ht="54" customHeight="1" x14ac:dyDescent="0.4">
      <c r="A6" s="486" t="s">
        <v>806</v>
      </c>
      <c r="B6" s="487"/>
      <c r="C6" s="487"/>
      <c r="D6" s="487"/>
    </row>
    <row r="7" spans="1:4" x14ac:dyDescent="0.4">
      <c r="A7" s="90"/>
    </row>
    <row r="8" spans="1:4" x14ac:dyDescent="0.4">
      <c r="A8" s="486" t="s">
        <v>671</v>
      </c>
      <c r="B8" s="487"/>
      <c r="C8" s="487"/>
      <c r="D8" s="487"/>
    </row>
    <row r="9" spans="1:4" x14ac:dyDescent="0.4">
      <c r="A9" s="486" t="s">
        <v>670</v>
      </c>
      <c r="B9" s="487"/>
      <c r="C9" s="487"/>
      <c r="D9" s="487"/>
    </row>
    <row r="10" spans="1:4" ht="18" customHeight="1" x14ac:dyDescent="0.4">
      <c r="A10" s="749" t="s">
        <v>669</v>
      </c>
      <c r="B10" s="122" t="s">
        <v>668</v>
      </c>
      <c r="C10" s="122" t="s">
        <v>667</v>
      </c>
      <c r="D10" s="121" t="s">
        <v>666</v>
      </c>
    </row>
    <row r="11" spans="1:4" ht="18" customHeight="1" x14ac:dyDescent="0.4">
      <c r="A11" s="750"/>
      <c r="B11" s="120" t="s">
        <v>665</v>
      </c>
      <c r="C11" s="119" t="s">
        <v>664</v>
      </c>
      <c r="D11" s="118" t="s">
        <v>663</v>
      </c>
    </row>
    <row r="12" spans="1:4" ht="22.35" customHeight="1" x14ac:dyDescent="0.4">
      <c r="A12" s="117">
        <f>参考様式1!C4</f>
        <v>0</v>
      </c>
      <c r="B12" s="117" t="str">
        <f>参考様式1!D4</f>
        <v>○○</v>
      </c>
      <c r="C12" s="117" t="str">
        <f>参考様式1!E4</f>
        <v>○○㎡</v>
      </c>
      <c r="D12" s="117" t="str">
        <f>参考様式1!F4</f>
        <v>○○市○○町大字○○○○番地</v>
      </c>
    </row>
    <row r="13" spans="1:4" ht="22.35" customHeight="1" x14ac:dyDescent="0.4">
      <c r="A13" s="117">
        <f>参考様式1!C5</f>
        <v>0</v>
      </c>
      <c r="B13" s="117">
        <f>参考様式1!D5</f>
        <v>0</v>
      </c>
      <c r="C13" s="117">
        <f>参考様式1!E5</f>
        <v>0</v>
      </c>
      <c r="D13" s="117">
        <f>参考様式1!F5</f>
        <v>0</v>
      </c>
    </row>
    <row r="14" spans="1:4" ht="23.45" customHeight="1" x14ac:dyDescent="0.4">
      <c r="A14" s="117">
        <f>参考様式1!C6</f>
        <v>0</v>
      </c>
      <c r="B14" s="117">
        <f>参考様式1!D6</f>
        <v>0</v>
      </c>
      <c r="C14" s="117">
        <f>参考様式1!E6</f>
        <v>0</v>
      </c>
      <c r="D14" s="117">
        <f>参考様式1!F6</f>
        <v>0</v>
      </c>
    </row>
    <row r="15" spans="1:4" ht="22.35" hidden="1" customHeight="1" x14ac:dyDescent="0.4">
      <c r="A15" s="117" t="e">
        <f>参考様式1!#REF!</f>
        <v>#REF!</v>
      </c>
      <c r="B15" s="117" t="e">
        <f>参考様式1!#REF!</f>
        <v>#REF!</v>
      </c>
      <c r="C15" s="117" t="e">
        <f>参考様式1!#REF!</f>
        <v>#REF!</v>
      </c>
      <c r="D15" s="117" t="e">
        <f>参考様式1!#REF!</f>
        <v>#REF!</v>
      </c>
    </row>
    <row r="16" spans="1:4" ht="22.35" hidden="1" customHeight="1" x14ac:dyDescent="0.4">
      <c r="A16" s="117" t="e">
        <f>参考様式1!#REF!</f>
        <v>#REF!</v>
      </c>
      <c r="B16" s="117" t="e">
        <f>参考様式1!#REF!</f>
        <v>#REF!</v>
      </c>
      <c r="C16" s="117" t="e">
        <f>参考様式1!#REF!</f>
        <v>#REF!</v>
      </c>
      <c r="D16" s="117" t="e">
        <f>参考様式1!#REF!</f>
        <v>#REF!</v>
      </c>
    </row>
    <row r="17" spans="1:4" ht="22.35" hidden="1" customHeight="1" x14ac:dyDescent="0.4">
      <c r="A17" s="117" t="e">
        <f>参考様式1!#REF!</f>
        <v>#REF!</v>
      </c>
      <c r="B17" s="117" t="e">
        <f>参考様式1!#REF!</f>
        <v>#REF!</v>
      </c>
      <c r="C17" s="117" t="e">
        <f>参考様式1!#REF!</f>
        <v>#REF!</v>
      </c>
      <c r="D17" s="117" t="e">
        <f>参考様式1!#REF!</f>
        <v>#REF!</v>
      </c>
    </row>
    <row r="18" spans="1:4" ht="23.45" hidden="1" customHeight="1" x14ac:dyDescent="0.4">
      <c r="A18" s="117" t="e">
        <f>参考様式1!#REF!</f>
        <v>#REF!</v>
      </c>
      <c r="B18" s="117" t="e">
        <f>参考様式1!#REF!</f>
        <v>#REF!</v>
      </c>
      <c r="C18" s="117" t="e">
        <f>参考様式1!#REF!</f>
        <v>#REF!</v>
      </c>
      <c r="D18" s="117" t="e">
        <f>参考様式1!#REF!</f>
        <v>#REF!</v>
      </c>
    </row>
    <row r="19" spans="1:4" ht="22.35" hidden="1" customHeight="1" x14ac:dyDescent="0.4">
      <c r="A19" s="117" t="e">
        <f>参考様式1!#REF!</f>
        <v>#REF!</v>
      </c>
      <c r="B19" s="117" t="e">
        <f>参考様式1!#REF!</f>
        <v>#REF!</v>
      </c>
      <c r="C19" s="117" t="e">
        <f>参考様式1!#REF!</f>
        <v>#REF!</v>
      </c>
      <c r="D19" s="117" t="e">
        <f>参考様式1!#REF!</f>
        <v>#REF!</v>
      </c>
    </row>
    <row r="20" spans="1:4" ht="22.35" hidden="1" customHeight="1" x14ac:dyDescent="0.4">
      <c r="A20" s="117" t="e">
        <f>参考様式1!#REF!</f>
        <v>#REF!</v>
      </c>
      <c r="B20" s="117" t="e">
        <f>参考様式1!#REF!</f>
        <v>#REF!</v>
      </c>
      <c r="C20" s="117" t="e">
        <f>参考様式1!#REF!</f>
        <v>#REF!</v>
      </c>
      <c r="D20" s="117" t="e">
        <f>参考様式1!#REF!</f>
        <v>#REF!</v>
      </c>
    </row>
    <row r="21" spans="1:4" ht="23.45" hidden="1" customHeight="1" x14ac:dyDescent="0.4">
      <c r="A21" s="117" t="e">
        <f>参考様式1!#REF!</f>
        <v>#REF!</v>
      </c>
      <c r="B21" s="117" t="e">
        <f>参考様式1!#REF!</f>
        <v>#REF!</v>
      </c>
      <c r="C21" s="117" t="e">
        <f>参考様式1!#REF!</f>
        <v>#REF!</v>
      </c>
      <c r="D21" s="117" t="e">
        <f>参考様式1!#REF!</f>
        <v>#REF!</v>
      </c>
    </row>
    <row r="22" spans="1:4" x14ac:dyDescent="0.4">
      <c r="A22" s="90"/>
    </row>
    <row r="23" spans="1:4" x14ac:dyDescent="0.4">
      <c r="A23" s="486" t="s">
        <v>662</v>
      </c>
      <c r="B23" s="487"/>
      <c r="C23" s="487"/>
      <c r="D23" s="487"/>
    </row>
    <row r="24" spans="1:4" x14ac:dyDescent="0.4">
      <c r="A24" s="486" t="s">
        <v>807</v>
      </c>
      <c r="B24" s="487"/>
      <c r="C24" s="487"/>
      <c r="D24" s="487"/>
    </row>
    <row r="25" spans="1:4" x14ac:dyDescent="0.4">
      <c r="A25" s="90"/>
    </row>
    <row r="26" spans="1:4" x14ac:dyDescent="0.4">
      <c r="A26" s="486" t="s">
        <v>661</v>
      </c>
      <c r="B26" s="487"/>
      <c r="C26" s="487"/>
      <c r="D26" s="487"/>
    </row>
    <row r="27" spans="1:4" x14ac:dyDescent="0.4">
      <c r="A27" s="486" t="s">
        <v>660</v>
      </c>
      <c r="B27" s="487"/>
      <c r="C27" s="487"/>
      <c r="D27" s="487"/>
    </row>
    <row r="28" spans="1:4" x14ac:dyDescent="0.4">
      <c r="A28" s="90"/>
    </row>
    <row r="29" spans="1:4" x14ac:dyDescent="0.4">
      <c r="A29" s="486" t="s">
        <v>659</v>
      </c>
      <c r="B29" s="487"/>
      <c r="C29" s="487"/>
      <c r="D29" s="487"/>
    </row>
    <row r="30" spans="1:4" ht="32.450000000000003" customHeight="1" x14ac:dyDescent="0.4">
      <c r="A30" s="486" t="s">
        <v>658</v>
      </c>
      <c r="B30" s="487"/>
      <c r="C30" s="487"/>
      <c r="D30" s="487"/>
    </row>
    <row r="31" spans="1:4" x14ac:dyDescent="0.4">
      <c r="A31" s="90"/>
    </row>
    <row r="32" spans="1:4" x14ac:dyDescent="0.4">
      <c r="A32" s="486" t="s">
        <v>657</v>
      </c>
      <c r="B32" s="487"/>
      <c r="C32" s="487"/>
      <c r="D32" s="487"/>
    </row>
    <row r="33" spans="1:4" ht="24" customHeight="1" x14ac:dyDescent="0.4">
      <c r="A33" s="486" t="s">
        <v>656</v>
      </c>
      <c r="B33" s="487"/>
      <c r="C33" s="487"/>
      <c r="D33" s="487"/>
    </row>
    <row r="34" spans="1:4" x14ac:dyDescent="0.4">
      <c r="A34" s="486" t="s">
        <v>655</v>
      </c>
      <c r="B34" s="487"/>
      <c r="C34" s="487"/>
      <c r="D34" s="487"/>
    </row>
    <row r="35" spans="1:4" x14ac:dyDescent="0.4">
      <c r="A35" s="486" t="s">
        <v>654</v>
      </c>
      <c r="B35" s="487"/>
      <c r="C35" s="487"/>
      <c r="D35" s="487"/>
    </row>
    <row r="36" spans="1:4" x14ac:dyDescent="0.4">
      <c r="A36" s="486" t="s">
        <v>653</v>
      </c>
      <c r="B36" s="487"/>
      <c r="C36" s="487"/>
      <c r="D36" s="487"/>
    </row>
    <row r="37" spans="1:4" x14ac:dyDescent="0.4">
      <c r="A37" s="90"/>
    </row>
    <row r="38" spans="1:4" x14ac:dyDescent="0.4">
      <c r="A38" s="486" t="s">
        <v>652</v>
      </c>
      <c r="B38" s="487"/>
      <c r="C38" s="487"/>
      <c r="D38" s="487"/>
    </row>
    <row r="39" spans="1:4" ht="36.6" customHeight="1" x14ac:dyDescent="0.4">
      <c r="A39" s="486" t="s">
        <v>651</v>
      </c>
      <c r="B39" s="487"/>
      <c r="C39" s="487"/>
      <c r="D39" s="487"/>
    </row>
    <row r="40" spans="1:4" x14ac:dyDescent="0.4">
      <c r="A40" s="90"/>
    </row>
    <row r="41" spans="1:4" x14ac:dyDescent="0.4">
      <c r="A41" s="486" t="s">
        <v>650</v>
      </c>
      <c r="B41" s="487"/>
      <c r="C41" s="487"/>
      <c r="D41" s="487"/>
    </row>
    <row r="42" spans="1:4" x14ac:dyDescent="0.4">
      <c r="A42" s="486" t="s">
        <v>649</v>
      </c>
      <c r="B42" s="487"/>
      <c r="C42" s="487"/>
      <c r="D42" s="487"/>
    </row>
  </sheetData>
  <mergeCells count="22">
    <mergeCell ref="A39:D39"/>
    <mergeCell ref="A41:D41"/>
    <mergeCell ref="A42:D42"/>
    <mergeCell ref="A32:D32"/>
    <mergeCell ref="A33:D33"/>
    <mergeCell ref="A34:D34"/>
    <mergeCell ref="A35:D35"/>
    <mergeCell ref="A36:D36"/>
    <mergeCell ref="A38:D38"/>
    <mergeCell ref="A30:D30"/>
    <mergeCell ref="A10:A11"/>
    <mergeCell ref="A1:D1"/>
    <mergeCell ref="A3:D3"/>
    <mergeCell ref="A5:D5"/>
    <mergeCell ref="A6:D6"/>
    <mergeCell ref="A8:D8"/>
    <mergeCell ref="A9:D9"/>
    <mergeCell ref="A23:D23"/>
    <mergeCell ref="A24:D24"/>
    <mergeCell ref="A26:D26"/>
    <mergeCell ref="A27:D27"/>
    <mergeCell ref="A29:D29"/>
  </mergeCells>
  <phoneticPr fontId="1"/>
  <pageMargins left="0.75" right="0.75" top="1" bottom="1" header="0.5" footer="0.5"/>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tabColor theme="1"/>
    <pageSetUpPr fitToPage="1"/>
  </sheetPr>
  <dimension ref="A1:AH19"/>
  <sheetViews>
    <sheetView workbookViewId="0">
      <selection activeCell="AG19" sqref="AG19:AJ19"/>
    </sheetView>
  </sheetViews>
  <sheetFormatPr defaultColWidth="4.25" defaultRowHeight="17.25" customHeight="1" x14ac:dyDescent="0.4"/>
  <cols>
    <col min="1" max="1" width="2.25" style="1" customWidth="1"/>
    <col min="2" max="6" width="4.25" style="1"/>
    <col min="7" max="9" width="4.25" style="1" hidden="1" customWidth="1"/>
    <col min="10" max="16384" width="4.25" style="1"/>
  </cols>
  <sheetData>
    <row r="1" spans="1:34" ht="17.25" customHeight="1" x14ac:dyDescent="0.4">
      <c r="A1" s="1" t="s">
        <v>683</v>
      </c>
    </row>
    <row r="3" spans="1:34" ht="17.25" customHeight="1" x14ac:dyDescent="0.4">
      <c r="B3" s="760" t="s">
        <v>682</v>
      </c>
      <c r="C3" s="760"/>
      <c r="D3" s="760"/>
      <c r="E3" s="760"/>
      <c r="F3" s="760"/>
      <c r="G3" s="760"/>
      <c r="H3" s="760"/>
      <c r="I3" s="760"/>
      <c r="J3" s="760"/>
      <c r="K3" s="760"/>
      <c r="L3" s="760"/>
      <c r="M3" s="760"/>
      <c r="N3" s="760"/>
      <c r="O3" s="760"/>
      <c r="P3" s="760"/>
      <c r="Q3" s="760"/>
      <c r="R3" s="760"/>
      <c r="S3" s="760"/>
      <c r="T3" s="760"/>
      <c r="U3" s="760"/>
      <c r="V3" s="760"/>
      <c r="W3" s="760"/>
      <c r="X3" s="760"/>
      <c r="Y3" s="760"/>
      <c r="Z3" s="760"/>
      <c r="AA3" s="760"/>
      <c r="AB3" s="760"/>
      <c r="AC3" s="760"/>
      <c r="AD3" s="760"/>
      <c r="AE3" s="760"/>
      <c r="AF3" s="760"/>
      <c r="AG3" s="760"/>
      <c r="AH3" s="760"/>
    </row>
    <row r="5" spans="1:34" ht="17.25" customHeight="1" x14ac:dyDescent="0.4">
      <c r="B5" s="280" t="s">
        <v>1</v>
      </c>
      <c r="C5" s="281"/>
      <c r="D5" s="281"/>
      <c r="E5" s="281"/>
      <c r="F5" s="281"/>
      <c r="G5" s="280">
        <f>'別紙B-2'!U8</f>
        <v>0</v>
      </c>
      <c r="H5" s="281"/>
      <c r="I5" s="281"/>
      <c r="J5" s="281"/>
      <c r="K5" s="281"/>
      <c r="L5" s="281"/>
      <c r="M5" s="282"/>
    </row>
    <row r="7" spans="1:34" ht="17.25" customHeight="1" x14ac:dyDescent="0.4">
      <c r="B7" s="326"/>
      <c r="C7" s="334" t="s">
        <v>681</v>
      </c>
      <c r="D7" s="335"/>
      <c r="E7" s="335"/>
      <c r="F7" s="336"/>
      <c r="G7" s="410" t="s">
        <v>680</v>
      </c>
      <c r="H7" s="751"/>
      <c r="I7" s="752"/>
      <c r="J7" s="334" t="s">
        <v>679</v>
      </c>
      <c r="K7" s="335"/>
      <c r="L7" s="335"/>
      <c r="M7" s="335"/>
      <c r="N7" s="335"/>
      <c r="O7" s="336"/>
      <c r="P7" s="307" t="s">
        <v>678</v>
      </c>
      <c r="Q7" s="308"/>
      <c r="R7" s="308"/>
      <c r="S7" s="309"/>
      <c r="T7" s="307" t="s">
        <v>677</v>
      </c>
      <c r="U7" s="308"/>
      <c r="V7" s="309"/>
      <c r="W7" s="286" t="s">
        <v>676</v>
      </c>
      <c r="X7" s="286"/>
      <c r="Y7" s="286"/>
      <c r="Z7" s="286"/>
      <c r="AA7" s="286" t="s">
        <v>675</v>
      </c>
      <c r="AB7" s="340"/>
      <c r="AC7" s="340"/>
      <c r="AD7" s="340"/>
      <c r="AE7" s="286" t="s">
        <v>674</v>
      </c>
      <c r="AF7" s="340"/>
      <c r="AG7" s="340"/>
      <c r="AH7" s="340"/>
    </row>
    <row r="8" spans="1:34" ht="17.25" customHeight="1" x14ac:dyDescent="0.4">
      <c r="B8" s="449"/>
      <c r="C8" s="337"/>
      <c r="D8" s="338"/>
      <c r="E8" s="338"/>
      <c r="F8" s="339"/>
      <c r="G8" s="753"/>
      <c r="H8" s="754"/>
      <c r="I8" s="755"/>
      <c r="J8" s="337"/>
      <c r="K8" s="338"/>
      <c r="L8" s="338"/>
      <c r="M8" s="338"/>
      <c r="N8" s="338"/>
      <c r="O8" s="339"/>
      <c r="P8" s="310"/>
      <c r="Q8" s="311"/>
      <c r="R8" s="311"/>
      <c r="S8" s="312"/>
      <c r="T8" s="310"/>
      <c r="U8" s="311"/>
      <c r="V8" s="312"/>
      <c r="W8" s="286"/>
      <c r="X8" s="286"/>
      <c r="Y8" s="286"/>
      <c r="Z8" s="286"/>
      <c r="AA8" s="340"/>
      <c r="AB8" s="340"/>
      <c r="AC8" s="340"/>
      <c r="AD8" s="340"/>
      <c r="AE8" s="340"/>
      <c r="AF8" s="340"/>
      <c r="AG8" s="340"/>
      <c r="AH8" s="340"/>
    </row>
    <row r="9" spans="1:34" ht="17.25" customHeight="1" x14ac:dyDescent="0.4">
      <c r="B9" s="123">
        <v>1</v>
      </c>
      <c r="C9" s="340">
        <f>'別紙B-2'!U8</f>
        <v>0</v>
      </c>
      <c r="D9" s="340"/>
      <c r="E9" s="340"/>
      <c r="F9" s="340"/>
      <c r="G9" s="295">
        <f>'別紙B-2'!AN13</f>
        <v>0</v>
      </c>
      <c r="H9" s="296"/>
      <c r="I9" s="297"/>
      <c r="J9" s="287"/>
      <c r="K9" s="287"/>
      <c r="L9" s="287"/>
      <c r="M9" s="287"/>
      <c r="N9" s="287"/>
      <c r="O9" s="287"/>
      <c r="P9" s="473" t="e">
        <f>IF(G9="本則課税",VLOOKUP(J9,リスト!$AR$2:$AS$11,2,FALSE),VLOOKUP(J9,リスト!$AT$2:$AU$11,2,FALSE))</f>
        <v>#N/A</v>
      </c>
      <c r="Q9" s="474"/>
      <c r="R9" s="474"/>
      <c r="S9" s="475"/>
      <c r="T9" s="756"/>
      <c r="U9" s="757"/>
      <c r="V9" s="758"/>
      <c r="W9" s="456" t="e">
        <f>ROUNDDOWN(IF(J9=リスト!$AR$11,('3'!P9*'3'!T9),((ROUNDDOWN(T9/1000*P9,0)))),0)</f>
        <v>#N/A</v>
      </c>
      <c r="X9" s="456"/>
      <c r="Y9" s="456"/>
      <c r="Z9" s="456"/>
      <c r="AA9" s="472"/>
      <c r="AB9" s="472"/>
      <c r="AC9" s="472"/>
      <c r="AD9" s="472"/>
      <c r="AE9" s="456" t="e">
        <f t="shared" ref="AE9:AE18" si="0">MIN(W9:AD9)</f>
        <v>#N/A</v>
      </c>
      <c r="AF9" s="759"/>
      <c r="AG9" s="759"/>
      <c r="AH9" s="759"/>
    </row>
    <row r="10" spans="1:34" ht="17.25" customHeight="1" x14ac:dyDescent="0.4">
      <c r="B10" s="123">
        <v>2</v>
      </c>
      <c r="C10" s="340" t="str">
        <f>IF(ISBLANK(J10),"",$C$9)</f>
        <v/>
      </c>
      <c r="D10" s="340"/>
      <c r="E10" s="340"/>
      <c r="F10" s="340"/>
      <c r="G10" s="295">
        <f>$G$9</f>
        <v>0</v>
      </c>
      <c r="H10" s="296"/>
      <c r="I10" s="297"/>
      <c r="J10" s="287"/>
      <c r="K10" s="287"/>
      <c r="L10" s="287"/>
      <c r="M10" s="287"/>
      <c r="N10" s="287"/>
      <c r="O10" s="287"/>
      <c r="P10" s="473" t="e">
        <f>IF(G10="本則課税",VLOOKUP(J10,リスト!$AR$2:$AS$11,2,FALSE),VLOOKUP(J10,リスト!$AT$2:$AU$11,2,FALSE))</f>
        <v>#N/A</v>
      </c>
      <c r="Q10" s="474"/>
      <c r="R10" s="474"/>
      <c r="S10" s="475"/>
      <c r="T10" s="756"/>
      <c r="U10" s="757"/>
      <c r="V10" s="758"/>
      <c r="W10" s="456" t="e">
        <f>ROUNDDOWN(IF(J10=リスト!$AR$11,('3'!P10*'3'!T10),((ROUNDDOWN(T10/1000*P10,0)))),0)</f>
        <v>#N/A</v>
      </c>
      <c r="X10" s="456"/>
      <c r="Y10" s="456"/>
      <c r="Z10" s="456"/>
      <c r="AA10" s="472"/>
      <c r="AB10" s="472"/>
      <c r="AC10" s="472"/>
      <c r="AD10" s="472"/>
      <c r="AE10" s="456" t="e">
        <f t="shared" si="0"/>
        <v>#N/A</v>
      </c>
      <c r="AF10" s="759"/>
      <c r="AG10" s="759"/>
      <c r="AH10" s="759"/>
    </row>
    <row r="11" spans="1:34" ht="17.25" customHeight="1" x14ac:dyDescent="0.4">
      <c r="B11" s="123">
        <v>3</v>
      </c>
      <c r="C11" s="340" t="str">
        <f t="shared" ref="C11:C17" si="1">IF(ISBLANK(J11),"",$C$9)</f>
        <v/>
      </c>
      <c r="D11" s="340"/>
      <c r="E11" s="340"/>
      <c r="F11" s="340"/>
      <c r="G11" s="295">
        <f t="shared" ref="G11:G18" si="2">$G$9</f>
        <v>0</v>
      </c>
      <c r="H11" s="296"/>
      <c r="I11" s="297"/>
      <c r="J11" s="287"/>
      <c r="K11" s="287"/>
      <c r="L11" s="287"/>
      <c r="M11" s="287"/>
      <c r="N11" s="287"/>
      <c r="O11" s="287"/>
      <c r="P11" s="473" t="e">
        <f>IF(G11="本則課税",VLOOKUP(J11,リスト!$AR$2:$AS$11,2,FALSE),VLOOKUP(J11,リスト!$AT$2:$AU$11,2,FALSE))</f>
        <v>#N/A</v>
      </c>
      <c r="Q11" s="474"/>
      <c r="R11" s="474"/>
      <c r="S11" s="475"/>
      <c r="T11" s="756"/>
      <c r="U11" s="757"/>
      <c r="V11" s="758"/>
      <c r="W11" s="456" t="e">
        <f>ROUNDDOWN(IF(J11=リスト!$AR$11,('3'!P11*'3'!T11),((ROUNDDOWN(T11/1000*P11,0)))),0)</f>
        <v>#N/A</v>
      </c>
      <c r="X11" s="456"/>
      <c r="Y11" s="456"/>
      <c r="Z11" s="456"/>
      <c r="AA11" s="472"/>
      <c r="AB11" s="472"/>
      <c r="AC11" s="472"/>
      <c r="AD11" s="472"/>
      <c r="AE11" s="456" t="e">
        <f t="shared" si="0"/>
        <v>#N/A</v>
      </c>
      <c r="AF11" s="759"/>
      <c r="AG11" s="759"/>
      <c r="AH11" s="759"/>
    </row>
    <row r="12" spans="1:34" ht="17.25" customHeight="1" x14ac:dyDescent="0.4">
      <c r="B12" s="123">
        <v>4</v>
      </c>
      <c r="C12" s="340" t="str">
        <f t="shared" si="1"/>
        <v/>
      </c>
      <c r="D12" s="340"/>
      <c r="E12" s="340"/>
      <c r="F12" s="340"/>
      <c r="G12" s="295">
        <f t="shared" si="2"/>
        <v>0</v>
      </c>
      <c r="H12" s="296"/>
      <c r="I12" s="297"/>
      <c r="J12" s="287"/>
      <c r="K12" s="287"/>
      <c r="L12" s="287"/>
      <c r="M12" s="287"/>
      <c r="N12" s="287"/>
      <c r="O12" s="287"/>
      <c r="P12" s="473" t="e">
        <f>IF(G12="本則課税",VLOOKUP(J12,リスト!$AR$2:$AS$11,2,FALSE),VLOOKUP(J12,リスト!$AT$2:$AU$11,2,FALSE))</f>
        <v>#N/A</v>
      </c>
      <c r="Q12" s="474"/>
      <c r="R12" s="474"/>
      <c r="S12" s="475"/>
      <c r="T12" s="756"/>
      <c r="U12" s="757"/>
      <c r="V12" s="758"/>
      <c r="W12" s="456" t="e">
        <f>ROUNDDOWN(IF(J12=リスト!$AR$11,('3'!P12*'3'!T12),((ROUNDDOWN(T12/1000*P12,0)))),0)</f>
        <v>#N/A</v>
      </c>
      <c r="X12" s="456"/>
      <c r="Y12" s="456"/>
      <c r="Z12" s="456"/>
      <c r="AA12" s="472"/>
      <c r="AB12" s="472"/>
      <c r="AC12" s="472"/>
      <c r="AD12" s="472"/>
      <c r="AE12" s="456" t="e">
        <f t="shared" si="0"/>
        <v>#N/A</v>
      </c>
      <c r="AF12" s="759"/>
      <c r="AG12" s="759"/>
      <c r="AH12" s="759"/>
    </row>
    <row r="13" spans="1:34" ht="17.25" customHeight="1" x14ac:dyDescent="0.4">
      <c r="B13" s="123">
        <v>5</v>
      </c>
      <c r="C13" s="340" t="str">
        <f t="shared" si="1"/>
        <v/>
      </c>
      <c r="D13" s="340"/>
      <c r="E13" s="340"/>
      <c r="F13" s="340"/>
      <c r="G13" s="295">
        <f t="shared" si="2"/>
        <v>0</v>
      </c>
      <c r="H13" s="296"/>
      <c r="I13" s="297"/>
      <c r="J13" s="287"/>
      <c r="K13" s="287"/>
      <c r="L13" s="287"/>
      <c r="M13" s="287"/>
      <c r="N13" s="287"/>
      <c r="O13" s="287"/>
      <c r="P13" s="473" t="e">
        <f>IF(G13="本則課税",VLOOKUP(J13,リスト!$AR$2:$AS$11,2,FALSE),VLOOKUP(J13,リスト!$AT$2:$AU$11,2,FALSE))</f>
        <v>#N/A</v>
      </c>
      <c r="Q13" s="474"/>
      <c r="R13" s="474"/>
      <c r="S13" s="475"/>
      <c r="T13" s="756"/>
      <c r="U13" s="757"/>
      <c r="V13" s="758"/>
      <c r="W13" s="456" t="e">
        <f>ROUNDDOWN(IF(J13=リスト!$AR$11,('3'!P13*'3'!T13),((ROUNDDOWN(T13/1000*P13,0)))),0)</f>
        <v>#N/A</v>
      </c>
      <c r="X13" s="456"/>
      <c r="Y13" s="456"/>
      <c r="Z13" s="456"/>
      <c r="AA13" s="472"/>
      <c r="AB13" s="472"/>
      <c r="AC13" s="472"/>
      <c r="AD13" s="472"/>
      <c r="AE13" s="456" t="e">
        <f t="shared" si="0"/>
        <v>#N/A</v>
      </c>
      <c r="AF13" s="759"/>
      <c r="AG13" s="759"/>
      <c r="AH13" s="759"/>
    </row>
    <row r="14" spans="1:34" ht="17.25" customHeight="1" x14ac:dyDescent="0.4">
      <c r="B14" s="123">
        <v>6</v>
      </c>
      <c r="C14" s="340" t="str">
        <f t="shared" si="1"/>
        <v/>
      </c>
      <c r="D14" s="340"/>
      <c r="E14" s="340"/>
      <c r="F14" s="340"/>
      <c r="G14" s="295">
        <f t="shared" si="2"/>
        <v>0</v>
      </c>
      <c r="H14" s="296"/>
      <c r="I14" s="297"/>
      <c r="J14" s="287"/>
      <c r="K14" s="287"/>
      <c r="L14" s="287"/>
      <c r="M14" s="287"/>
      <c r="N14" s="287"/>
      <c r="O14" s="287"/>
      <c r="P14" s="473" t="e">
        <f>IF(G14="本則課税",VLOOKUP(J14,リスト!$AR$2:$AS$11,2,FALSE),VLOOKUP(J14,リスト!$AT$2:$AU$11,2,FALSE))</f>
        <v>#N/A</v>
      </c>
      <c r="Q14" s="474"/>
      <c r="R14" s="474"/>
      <c r="S14" s="475"/>
      <c r="T14" s="756"/>
      <c r="U14" s="757"/>
      <c r="V14" s="758"/>
      <c r="W14" s="456" t="e">
        <f>ROUNDDOWN(IF(J14=リスト!$AR$11,('3'!P14*'3'!T14),((ROUNDDOWN(T14/1000*P14,0)))),0)</f>
        <v>#N/A</v>
      </c>
      <c r="X14" s="456"/>
      <c r="Y14" s="456"/>
      <c r="Z14" s="456"/>
      <c r="AA14" s="472"/>
      <c r="AB14" s="472"/>
      <c r="AC14" s="472"/>
      <c r="AD14" s="472"/>
      <c r="AE14" s="456" t="e">
        <f t="shared" si="0"/>
        <v>#N/A</v>
      </c>
      <c r="AF14" s="759"/>
      <c r="AG14" s="759"/>
      <c r="AH14" s="759"/>
    </row>
    <row r="15" spans="1:34" ht="17.25" customHeight="1" x14ac:dyDescent="0.4">
      <c r="B15" s="123">
        <v>7</v>
      </c>
      <c r="C15" s="340" t="str">
        <f t="shared" si="1"/>
        <v/>
      </c>
      <c r="D15" s="340"/>
      <c r="E15" s="340"/>
      <c r="F15" s="340"/>
      <c r="G15" s="295">
        <f t="shared" si="2"/>
        <v>0</v>
      </c>
      <c r="H15" s="296"/>
      <c r="I15" s="297"/>
      <c r="J15" s="287"/>
      <c r="K15" s="287"/>
      <c r="L15" s="287"/>
      <c r="M15" s="287"/>
      <c r="N15" s="287"/>
      <c r="O15" s="287"/>
      <c r="P15" s="473" t="e">
        <f>IF(G15="本則課税",VLOOKUP(J15,リスト!$AR$2:$AS$11,2,FALSE),VLOOKUP(J15,リスト!$AT$2:$AU$11,2,FALSE))</f>
        <v>#N/A</v>
      </c>
      <c r="Q15" s="474"/>
      <c r="R15" s="474"/>
      <c r="S15" s="475"/>
      <c r="T15" s="756"/>
      <c r="U15" s="757"/>
      <c r="V15" s="758"/>
      <c r="W15" s="456" t="e">
        <f>ROUNDDOWN(IF(J15=リスト!$AR$11,('3'!P15*'3'!T15),((ROUNDDOWN(T15/1000*P15,0)))),0)</f>
        <v>#N/A</v>
      </c>
      <c r="X15" s="456"/>
      <c r="Y15" s="456"/>
      <c r="Z15" s="456"/>
      <c r="AA15" s="472"/>
      <c r="AB15" s="472"/>
      <c r="AC15" s="472"/>
      <c r="AD15" s="472"/>
      <c r="AE15" s="456" t="e">
        <f t="shared" si="0"/>
        <v>#N/A</v>
      </c>
      <c r="AF15" s="759"/>
      <c r="AG15" s="759"/>
      <c r="AH15" s="759"/>
    </row>
    <row r="16" spans="1:34" ht="17.25" customHeight="1" x14ac:dyDescent="0.4">
      <c r="B16" s="123">
        <v>8</v>
      </c>
      <c r="C16" s="340" t="str">
        <f t="shared" si="1"/>
        <v/>
      </c>
      <c r="D16" s="340"/>
      <c r="E16" s="340"/>
      <c r="F16" s="340"/>
      <c r="G16" s="295">
        <f t="shared" si="2"/>
        <v>0</v>
      </c>
      <c r="H16" s="296"/>
      <c r="I16" s="297"/>
      <c r="J16" s="287"/>
      <c r="K16" s="287"/>
      <c r="L16" s="287"/>
      <c r="M16" s="287"/>
      <c r="N16" s="287"/>
      <c r="O16" s="287"/>
      <c r="P16" s="473" t="e">
        <f>IF(G16="本則課税",VLOOKUP(J16,リスト!$AR$2:$AS$11,2,FALSE),VLOOKUP(J16,リスト!$AT$2:$AU$11,2,FALSE))</f>
        <v>#N/A</v>
      </c>
      <c r="Q16" s="474"/>
      <c r="R16" s="474"/>
      <c r="S16" s="475"/>
      <c r="T16" s="756"/>
      <c r="U16" s="757"/>
      <c r="V16" s="758"/>
      <c r="W16" s="456" t="e">
        <f>ROUNDDOWN(IF(J16=リスト!$AR$11,('3'!P16*'3'!T16),((ROUNDDOWN(T16/1000*P16,0)))),0)</f>
        <v>#N/A</v>
      </c>
      <c r="X16" s="456"/>
      <c r="Y16" s="456"/>
      <c r="Z16" s="456"/>
      <c r="AA16" s="472"/>
      <c r="AB16" s="472"/>
      <c r="AC16" s="472"/>
      <c r="AD16" s="472"/>
      <c r="AE16" s="456" t="e">
        <f t="shared" si="0"/>
        <v>#N/A</v>
      </c>
      <c r="AF16" s="759"/>
      <c r="AG16" s="759"/>
      <c r="AH16" s="759"/>
    </row>
    <row r="17" spans="2:34" ht="17.25" customHeight="1" x14ac:dyDescent="0.4">
      <c r="B17" s="123">
        <v>9</v>
      </c>
      <c r="C17" s="340" t="str">
        <f t="shared" si="1"/>
        <v/>
      </c>
      <c r="D17" s="340"/>
      <c r="E17" s="340"/>
      <c r="F17" s="340"/>
      <c r="G17" s="295">
        <f t="shared" si="2"/>
        <v>0</v>
      </c>
      <c r="H17" s="296"/>
      <c r="I17" s="297"/>
      <c r="J17" s="287"/>
      <c r="K17" s="287"/>
      <c r="L17" s="287"/>
      <c r="M17" s="287"/>
      <c r="N17" s="287"/>
      <c r="O17" s="287"/>
      <c r="P17" s="473" t="e">
        <f>IF(G17="本則課税",VLOOKUP(J17,リスト!$AR$2:$AS$11,2,FALSE),VLOOKUP(J17,リスト!$AT$2:$AU$11,2,FALSE))</f>
        <v>#N/A</v>
      </c>
      <c r="Q17" s="474"/>
      <c r="R17" s="474"/>
      <c r="S17" s="475"/>
      <c r="T17" s="756"/>
      <c r="U17" s="757"/>
      <c r="V17" s="758"/>
      <c r="W17" s="456" t="e">
        <f>ROUNDDOWN(IF(J17=リスト!$AR$11,('3'!P17*'3'!T17),((ROUNDDOWN(T17/1000*P17,0)))),0)</f>
        <v>#N/A</v>
      </c>
      <c r="X17" s="456"/>
      <c r="Y17" s="456"/>
      <c r="Z17" s="456"/>
      <c r="AA17" s="472"/>
      <c r="AB17" s="472"/>
      <c r="AC17" s="472"/>
      <c r="AD17" s="472"/>
      <c r="AE17" s="456" t="e">
        <f t="shared" si="0"/>
        <v>#N/A</v>
      </c>
      <c r="AF17" s="759"/>
      <c r="AG17" s="759"/>
      <c r="AH17" s="759"/>
    </row>
    <row r="18" spans="2:34" ht="17.25" customHeight="1" x14ac:dyDescent="0.4">
      <c r="B18" s="123">
        <v>10</v>
      </c>
      <c r="C18" s="340" t="str">
        <f>IF(ISBLANK(J18),"",$C$9)</f>
        <v/>
      </c>
      <c r="D18" s="340"/>
      <c r="E18" s="340"/>
      <c r="F18" s="340"/>
      <c r="G18" s="295">
        <f t="shared" si="2"/>
        <v>0</v>
      </c>
      <c r="H18" s="296"/>
      <c r="I18" s="297"/>
      <c r="J18" s="287"/>
      <c r="K18" s="287"/>
      <c r="L18" s="287"/>
      <c r="M18" s="287"/>
      <c r="N18" s="287"/>
      <c r="O18" s="287"/>
      <c r="P18" s="473" t="e">
        <f>IF(G18="本則課税",VLOOKUP(J18,リスト!$AR$2:$AS$11,2,FALSE),VLOOKUP(J18,リスト!$AT$2:$AU$11,2,FALSE))</f>
        <v>#N/A</v>
      </c>
      <c r="Q18" s="474"/>
      <c r="R18" s="474"/>
      <c r="S18" s="475"/>
      <c r="T18" s="756"/>
      <c r="U18" s="757"/>
      <c r="V18" s="758"/>
      <c r="W18" s="456" t="e">
        <f>ROUNDDOWN(IF(J18=リスト!$AR$11,('3'!P18*'3'!T18),((ROUNDDOWN(T18/1000*P18,0)))),0)</f>
        <v>#N/A</v>
      </c>
      <c r="X18" s="456"/>
      <c r="Y18" s="456"/>
      <c r="Z18" s="456"/>
      <c r="AA18" s="472"/>
      <c r="AB18" s="472"/>
      <c r="AC18" s="472"/>
      <c r="AD18" s="472"/>
      <c r="AE18" s="456" t="e">
        <f t="shared" si="0"/>
        <v>#N/A</v>
      </c>
      <c r="AF18" s="759"/>
      <c r="AG18" s="759"/>
      <c r="AH18" s="759"/>
    </row>
    <row r="19" spans="2:34" ht="17.25" customHeight="1" x14ac:dyDescent="0.4">
      <c r="B19" s="340" t="s">
        <v>8</v>
      </c>
      <c r="C19" s="340"/>
      <c r="D19" s="340"/>
      <c r="E19" s="340"/>
      <c r="F19" s="340"/>
      <c r="G19" s="340"/>
      <c r="H19" s="340"/>
      <c r="I19" s="340"/>
      <c r="J19" s="340"/>
      <c r="K19" s="340"/>
      <c r="L19" s="340"/>
      <c r="M19" s="340"/>
      <c r="N19" s="340"/>
      <c r="O19" s="340"/>
      <c r="P19" s="340"/>
      <c r="Q19" s="340"/>
      <c r="R19" s="340"/>
      <c r="S19" s="340"/>
      <c r="T19" s="340"/>
      <c r="U19" s="340"/>
      <c r="V19" s="340"/>
      <c r="W19" s="340"/>
      <c r="X19" s="340"/>
      <c r="Y19" s="340"/>
      <c r="Z19" s="340"/>
      <c r="AA19" s="456">
        <f>SUM(AA9:AD18)</f>
        <v>0</v>
      </c>
      <c r="AB19" s="759"/>
      <c r="AC19" s="759"/>
      <c r="AD19" s="759"/>
      <c r="AE19" s="456" t="e">
        <f>SUM(AE9:AH18)</f>
        <v>#N/A</v>
      </c>
      <c r="AF19" s="759"/>
      <c r="AG19" s="759"/>
      <c r="AH19" s="759"/>
    </row>
  </sheetData>
  <mergeCells count="95">
    <mergeCell ref="C17:F17"/>
    <mergeCell ref="J17:O17"/>
    <mergeCell ref="P17:S17"/>
    <mergeCell ref="T14:V14"/>
    <mergeCell ref="W18:Z18"/>
    <mergeCell ref="P15:S15"/>
    <mergeCell ref="T15:V15"/>
    <mergeCell ref="W15:Z15"/>
    <mergeCell ref="J18:O18"/>
    <mergeCell ref="P18:S18"/>
    <mergeCell ref="T18:V18"/>
    <mergeCell ref="J15:O15"/>
    <mergeCell ref="AE16:AH16"/>
    <mergeCell ref="AA18:AD18"/>
    <mergeCell ref="AE17:AH17"/>
    <mergeCell ref="G14:I14"/>
    <mergeCell ref="G15:I15"/>
    <mergeCell ref="G16:I16"/>
    <mergeCell ref="G17:I17"/>
    <mergeCell ref="G18:I18"/>
    <mergeCell ref="AE13:AH13"/>
    <mergeCell ref="W7:Z8"/>
    <mergeCell ref="W9:Z9"/>
    <mergeCell ref="W10:Z10"/>
    <mergeCell ref="W11:Z11"/>
    <mergeCell ref="W12:Z12"/>
    <mergeCell ref="AA12:AD12"/>
    <mergeCell ref="AA9:AD9"/>
    <mergeCell ref="AA10:AD10"/>
    <mergeCell ref="AA11:AD11"/>
    <mergeCell ref="B3:AH3"/>
    <mergeCell ref="B5:F5"/>
    <mergeCell ref="G5:M5"/>
    <mergeCell ref="AE15:AH15"/>
    <mergeCell ref="C16:F16"/>
    <mergeCell ref="J16:O16"/>
    <mergeCell ref="P16:S16"/>
    <mergeCell ref="T16:V16"/>
    <mergeCell ref="W16:Z16"/>
    <mergeCell ref="W13:Z13"/>
    <mergeCell ref="AE7:AH8"/>
    <mergeCell ref="AE9:AH9"/>
    <mergeCell ref="AE10:AH10"/>
    <mergeCell ref="AE11:AH11"/>
    <mergeCell ref="AE12:AH12"/>
    <mergeCell ref="AA7:AD8"/>
    <mergeCell ref="AE19:AH19"/>
    <mergeCell ref="C14:F14"/>
    <mergeCell ref="J14:O14"/>
    <mergeCell ref="P14:S14"/>
    <mergeCell ref="AA14:AD14"/>
    <mergeCell ref="AE14:AH14"/>
    <mergeCell ref="C15:F15"/>
    <mergeCell ref="AA15:AD15"/>
    <mergeCell ref="T17:V17"/>
    <mergeCell ref="W17:Z17"/>
    <mergeCell ref="W14:Z14"/>
    <mergeCell ref="AA16:AD16"/>
    <mergeCell ref="B19:Z19"/>
    <mergeCell ref="AA19:AD19"/>
    <mergeCell ref="C18:F18"/>
    <mergeCell ref="AE18:AH18"/>
    <mergeCell ref="P11:S11"/>
    <mergeCell ref="P12:S12"/>
    <mergeCell ref="P13:S13"/>
    <mergeCell ref="AA13:AD13"/>
    <mergeCell ref="AA17:AD17"/>
    <mergeCell ref="T11:V11"/>
    <mergeCell ref="T12:V12"/>
    <mergeCell ref="T13:V13"/>
    <mergeCell ref="P7:S8"/>
    <mergeCell ref="T7:V8"/>
    <mergeCell ref="P9:S9"/>
    <mergeCell ref="P10:S10"/>
    <mergeCell ref="G7:I8"/>
    <mergeCell ref="G9:I9"/>
    <mergeCell ref="G10:I10"/>
    <mergeCell ref="T9:V9"/>
    <mergeCell ref="T10:V10"/>
    <mergeCell ref="B7:B8"/>
    <mergeCell ref="C11:F11"/>
    <mergeCell ref="C12:F12"/>
    <mergeCell ref="C13:F13"/>
    <mergeCell ref="J11:O11"/>
    <mergeCell ref="J12:O12"/>
    <mergeCell ref="J13:O13"/>
    <mergeCell ref="G11:I11"/>
    <mergeCell ref="G12:I12"/>
    <mergeCell ref="G13:I13"/>
    <mergeCell ref="C9:F9"/>
    <mergeCell ref="C10:F10"/>
    <mergeCell ref="J9:O9"/>
    <mergeCell ref="J10:O10"/>
    <mergeCell ref="J7:O8"/>
    <mergeCell ref="C7:F8"/>
  </mergeCells>
  <phoneticPr fontId="1"/>
  <dataValidations count="2">
    <dataValidation type="list" allowBlank="1" showInputMessage="1" showErrorMessage="1" sqref="J9:O18">
      <formula1>施設種類</formula1>
    </dataValidation>
    <dataValidation type="list" allowBlank="1" showInputMessage="1" showErrorMessage="1" sqref="G9:I18">
      <formula1>消費税区分</formula1>
    </dataValidation>
  </dataValidations>
  <pageMargins left="0.7" right="0.7" top="0.75" bottom="0.75" header="0.3" footer="0.3"/>
  <pageSetup paperSize="9" scale="92" orientation="landscape" r:id="rId1"/>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1"/>
    <pageSetUpPr fitToPage="1"/>
  </sheetPr>
  <dimension ref="A1:M37"/>
  <sheetViews>
    <sheetView view="pageBreakPreview" zoomScaleNormal="91" zoomScaleSheetLayoutView="100" workbookViewId="0">
      <selection activeCell="AG19" sqref="AG19:AJ19"/>
    </sheetView>
  </sheetViews>
  <sheetFormatPr defaultColWidth="9" defaultRowHeight="13.5" x14ac:dyDescent="0.4"/>
  <cols>
    <col min="1" max="1" width="9" style="1"/>
    <col min="2" max="2" width="13.125" style="1" customWidth="1"/>
    <col min="3" max="5" width="11.125" style="1" customWidth="1"/>
    <col min="6" max="6" width="13.875" style="1" customWidth="1"/>
    <col min="7" max="7" width="17.25" style="1" customWidth="1"/>
    <col min="8" max="8" width="9.375" style="1" customWidth="1"/>
    <col min="9" max="9" width="9.75" style="1" customWidth="1"/>
    <col min="10" max="10" width="10.125" style="1" customWidth="1"/>
    <col min="11" max="11" width="6.75" style="1" customWidth="1"/>
    <col min="12" max="13" width="11" style="1" customWidth="1"/>
    <col min="14" max="16384" width="9" style="1"/>
  </cols>
  <sheetData>
    <row r="1" spans="1:13" ht="18.75" customHeight="1" x14ac:dyDescent="0.4">
      <c r="A1" s="1" t="s">
        <v>722</v>
      </c>
    </row>
    <row r="2" spans="1:13" ht="18.75" customHeight="1" x14ac:dyDescent="0.4">
      <c r="B2" s="774" t="s">
        <v>721</v>
      </c>
      <c r="C2" s="774"/>
      <c r="D2" s="774"/>
      <c r="E2" s="774"/>
      <c r="F2" s="774"/>
      <c r="G2" s="774"/>
      <c r="H2" s="774"/>
      <c r="I2" s="183"/>
      <c r="J2" s="1" t="s">
        <v>720</v>
      </c>
    </row>
    <row r="3" spans="1:13" ht="18.75" customHeight="1" x14ac:dyDescent="0.4">
      <c r="B3" s="774"/>
      <c r="C3" s="774"/>
      <c r="D3" s="774"/>
      <c r="E3" s="774"/>
      <c r="F3" s="774"/>
      <c r="G3" s="774"/>
      <c r="H3" s="774"/>
      <c r="I3" s="182"/>
      <c r="J3" s="1" t="s">
        <v>719</v>
      </c>
    </row>
    <row r="4" spans="1:13" ht="18.75" customHeight="1" x14ac:dyDescent="0.4">
      <c r="B4" s="774"/>
      <c r="C4" s="774"/>
      <c r="D4" s="774"/>
      <c r="E4" s="774"/>
      <c r="F4" s="774"/>
      <c r="G4" s="774"/>
      <c r="H4" s="774"/>
      <c r="I4" s="181"/>
      <c r="J4" s="1" t="s">
        <v>718</v>
      </c>
    </row>
    <row r="5" spans="1:13" ht="18.75" customHeight="1" x14ac:dyDescent="0.4">
      <c r="G5" s="136"/>
    </row>
    <row r="6" spans="1:13" s="161" customFormat="1" ht="18.75" customHeight="1" x14ac:dyDescent="0.15">
      <c r="A6" s="1"/>
      <c r="B6" s="180" t="s">
        <v>717</v>
      </c>
      <c r="C6" s="775" t="s">
        <v>716</v>
      </c>
      <c r="D6" s="776"/>
      <c r="E6" s="777"/>
      <c r="F6" s="778" t="s">
        <v>715</v>
      </c>
      <c r="G6" s="778" t="s">
        <v>714</v>
      </c>
      <c r="H6" s="340" t="s">
        <v>713</v>
      </c>
      <c r="I6" s="340"/>
      <c r="J6" s="340" t="s">
        <v>712</v>
      </c>
      <c r="K6" s="340"/>
      <c r="L6" s="767" t="s">
        <v>711</v>
      </c>
      <c r="M6" s="768"/>
    </row>
    <row r="7" spans="1:13" s="161" customFormat="1" ht="18.75" customHeight="1" x14ac:dyDescent="0.15">
      <c r="B7" s="179" t="s">
        <v>710</v>
      </c>
      <c r="C7" s="178" t="s">
        <v>709</v>
      </c>
      <c r="D7" s="177" t="s">
        <v>708</v>
      </c>
      <c r="E7" s="176" t="s">
        <v>707</v>
      </c>
      <c r="F7" s="779"/>
      <c r="G7" s="779"/>
      <c r="H7" s="340"/>
      <c r="I7" s="340"/>
      <c r="J7" s="340"/>
      <c r="K7" s="340"/>
      <c r="L7" s="769"/>
      <c r="M7" s="770"/>
    </row>
    <row r="8" spans="1:13" s="161" customFormat="1" ht="18.75" customHeight="1" x14ac:dyDescent="0.15">
      <c r="B8" s="175"/>
      <c r="C8" s="174">
        <f>D8+E8</f>
        <v>0</v>
      </c>
      <c r="D8" s="173"/>
      <c r="E8" s="172"/>
      <c r="F8" s="171">
        <f>'別紙B-2'!AN13</f>
        <v>0</v>
      </c>
      <c r="G8" s="170" t="b">
        <f>IF(F8='根域制限栽培リスト（削除不可）'!A3,'4(根域)'!D8,IF(F8='根域制限栽培リスト（削除不可）'!A4,'4(根域)'!C8))</f>
        <v>0</v>
      </c>
      <c r="H8" s="780"/>
      <c r="I8" s="781"/>
      <c r="J8" s="772"/>
      <c r="K8" s="773"/>
      <c r="L8" s="169" t="b">
        <f>IF(AND(F8='根域制限栽培リスト（削除不可）'!A3,H8='根域制限栽培リスト（削除不可）'!B3),'根域制限栽培リスト（削除不可）'!G5,IF(AND(F8='根域制限栽培リスト（削除不可）'!A3,'4(根域)'!H8='根域制限栽培リスト（削除不可）'!B4),'根域制限栽培リスト（削除不可）'!I5,IF(AND('4(根域)'!F8='根域制限栽培リスト（削除不可）'!A4,'4(根域)'!H8='根域制限栽培リスト（削除不可）'!B3),'根域制限栽培リスト（削除不可）'!H5,IF(AND('4(根域)'!F8='根域制限栽培リスト（削除不可）'!A4,'4(根域)'!H8='根域制限栽培リスト（削除不可）'!B4),'根域制限栽培リスト（削除不可）'!J5))))</f>
        <v>0</v>
      </c>
      <c r="M8" s="168" t="s">
        <v>706</v>
      </c>
    </row>
    <row r="9" spans="1:13" s="161" customFormat="1" ht="18.75" customHeight="1" x14ac:dyDescent="0.15">
      <c r="B9" s="167"/>
      <c r="C9" s="166"/>
      <c r="D9" s="166"/>
      <c r="E9" s="166"/>
      <c r="F9" s="165"/>
      <c r="G9" s="165"/>
      <c r="H9" s="164"/>
      <c r="I9" s="163"/>
      <c r="J9" s="162"/>
    </row>
    <row r="10" spans="1:13" ht="18.75" customHeight="1" x14ac:dyDescent="0.4">
      <c r="B10" s="146" t="s">
        <v>705</v>
      </c>
      <c r="C10" s="145" t="b">
        <f>L8</f>
        <v>0</v>
      </c>
      <c r="D10" s="771" t="s">
        <v>704</v>
      </c>
      <c r="E10" s="771"/>
      <c r="F10" s="143" t="b">
        <f>IF(H8='根域制限栽培リスト（削除不可）'!B3,'根域制限栽培リスト（削除不可）'!D3,IF('4(根域)'!H8='根域制限栽培リスト（削除不可）'!B4,'根域制限栽培リスト（削除不可）'!D4))</f>
        <v>0</v>
      </c>
      <c r="G10" s="142" t="s">
        <v>690</v>
      </c>
      <c r="J10" s="130"/>
    </row>
    <row r="11" spans="1:13" ht="18.75" customHeight="1" x14ac:dyDescent="0.4">
      <c r="B11" s="764" t="s">
        <v>703</v>
      </c>
      <c r="C11" s="765"/>
      <c r="D11" s="765"/>
      <c r="E11" s="765"/>
      <c r="F11" s="766"/>
      <c r="G11" s="160" t="b">
        <f>G8</f>
        <v>0</v>
      </c>
      <c r="H11" s="159" t="s">
        <v>322</v>
      </c>
      <c r="I11" s="130"/>
      <c r="J11" s="130"/>
      <c r="K11" s="124"/>
      <c r="L11" s="124"/>
    </row>
    <row r="12" spans="1:13" ht="18.75" customHeight="1" x14ac:dyDescent="0.4">
      <c r="B12" s="761" t="s">
        <v>702</v>
      </c>
      <c r="C12" s="762"/>
      <c r="D12" s="762"/>
      <c r="E12" s="762"/>
      <c r="F12" s="763"/>
      <c r="G12" s="158">
        <f>G11-L8*B8*1000</f>
        <v>0</v>
      </c>
      <c r="H12" s="157" t="s">
        <v>701</v>
      </c>
      <c r="I12" s="130"/>
      <c r="J12" s="156"/>
      <c r="K12" s="124"/>
      <c r="L12" s="124"/>
    </row>
    <row r="13" spans="1:13" ht="18.75" customHeight="1" x14ac:dyDescent="0.4">
      <c r="B13" s="141" t="s">
        <v>692</v>
      </c>
      <c r="C13" s="155" t="s">
        <v>700</v>
      </c>
      <c r="D13" s="154">
        <f>H8</f>
        <v>0</v>
      </c>
      <c r="E13" s="153" t="s">
        <v>690</v>
      </c>
      <c r="F13" s="139"/>
      <c r="G13" s="138">
        <f>ROUNDDOWN(G12*D13,-3)</f>
        <v>0</v>
      </c>
      <c r="H13" s="137" t="s">
        <v>699</v>
      </c>
      <c r="I13" s="130"/>
      <c r="K13" s="124"/>
      <c r="L13" s="124"/>
    </row>
    <row r="14" spans="1:13" ht="18.75" customHeight="1" x14ac:dyDescent="0.4">
      <c r="B14" s="152" t="s">
        <v>698</v>
      </c>
      <c r="C14" s="785" t="s">
        <v>697</v>
      </c>
      <c r="D14" s="786"/>
      <c r="E14" s="786"/>
      <c r="F14" s="787"/>
      <c r="G14" s="148">
        <f>ROUNDUP(G12*J8,-3)</f>
        <v>0</v>
      </c>
      <c r="H14" s="147" t="s">
        <v>696</v>
      </c>
      <c r="I14" s="130"/>
      <c r="J14" s="130"/>
      <c r="K14" s="124"/>
      <c r="L14" s="124"/>
    </row>
    <row r="15" spans="1:13" ht="18.75" customHeight="1" x14ac:dyDescent="0.4">
      <c r="B15" s="152" t="s">
        <v>695</v>
      </c>
      <c r="C15" s="151"/>
      <c r="D15" s="150"/>
      <c r="E15" s="150"/>
      <c r="F15" s="149"/>
      <c r="G15" s="148">
        <f>G11-G13-G14</f>
        <v>0</v>
      </c>
      <c r="H15" s="147" t="s">
        <v>322</v>
      </c>
      <c r="I15" s="130"/>
      <c r="K15" s="124"/>
      <c r="L15" s="124"/>
    </row>
    <row r="16" spans="1:13" ht="18.75" customHeight="1" x14ac:dyDescent="0.4">
      <c r="B16" s="136"/>
    </row>
    <row r="17" spans="2:12" ht="18.75" customHeight="1" x14ac:dyDescent="0.4">
      <c r="B17" s="146" t="s">
        <v>694</v>
      </c>
      <c r="C17" s="145">
        <f>(G13+G14)/10000</f>
        <v>0</v>
      </c>
      <c r="D17" s="144" t="s">
        <v>693</v>
      </c>
      <c r="E17" s="143" t="b">
        <f>IF(H8='根域制限栽培リスト（削除不可）'!B3,'根域制限栽培リスト（削除不可）'!C3,IF(H8='根域制限栽培リスト（削除不可）'!B4,'根域制限栽培リスト（削除不可）'!C4))</f>
        <v>0</v>
      </c>
      <c r="F17" s="142" t="s">
        <v>690</v>
      </c>
    </row>
    <row r="18" spans="2:12" ht="18.75" customHeight="1" x14ac:dyDescent="0.4">
      <c r="B18" s="141" t="s">
        <v>692</v>
      </c>
      <c r="C18" s="783" t="s">
        <v>691</v>
      </c>
      <c r="D18" s="784"/>
      <c r="E18" s="140" t="b">
        <f>E17</f>
        <v>0</v>
      </c>
      <c r="F18" s="139" t="s">
        <v>690</v>
      </c>
      <c r="G18" s="138">
        <f>ROUNDDOWN(C17*10000*E18,-3)</f>
        <v>0</v>
      </c>
      <c r="H18" s="137" t="s">
        <v>689</v>
      </c>
    </row>
    <row r="19" spans="2:12" ht="18.75" customHeight="1" x14ac:dyDescent="0.4">
      <c r="B19" s="136"/>
    </row>
    <row r="20" spans="2:12" ht="18.75" customHeight="1" x14ac:dyDescent="0.4">
      <c r="B20" s="135" t="s">
        <v>688</v>
      </c>
      <c r="C20" s="788" t="s">
        <v>687</v>
      </c>
      <c r="D20" s="788"/>
      <c r="E20" s="788"/>
      <c r="F20" s="789">
        <f>MIN(G18,G13)</f>
        <v>0</v>
      </c>
      <c r="G20" s="789"/>
      <c r="H20" s="134" t="s">
        <v>322</v>
      </c>
      <c r="J20" s="124"/>
      <c r="K20" s="124"/>
      <c r="L20" s="124"/>
    </row>
    <row r="21" spans="2:12" ht="18.75" customHeight="1" x14ac:dyDescent="0.4">
      <c r="B21" s="133"/>
      <c r="C21" s="133"/>
      <c r="D21" s="133"/>
      <c r="E21" s="133"/>
      <c r="F21" s="132"/>
      <c r="G21" s="131"/>
      <c r="H21" s="130"/>
      <c r="K21" s="124"/>
      <c r="L21" s="124"/>
    </row>
    <row r="22" spans="2:12" ht="18.75" customHeight="1" x14ac:dyDescent="0.4">
      <c r="B22" s="295" t="s">
        <v>431</v>
      </c>
      <c r="C22" s="296"/>
      <c r="D22" s="297"/>
      <c r="E22" s="790" t="s">
        <v>3</v>
      </c>
      <c r="F22" s="295" t="s">
        <v>184</v>
      </c>
      <c r="G22" s="297"/>
      <c r="H22" s="447" t="s">
        <v>6</v>
      </c>
    </row>
    <row r="23" spans="2:12" ht="18.75" customHeight="1" x14ac:dyDescent="0.4">
      <c r="B23" s="129" t="s">
        <v>686</v>
      </c>
      <c r="C23" s="129" t="s">
        <v>183</v>
      </c>
      <c r="D23" s="129" t="s">
        <v>185</v>
      </c>
      <c r="E23" s="452"/>
      <c r="F23" s="129" t="s">
        <v>685</v>
      </c>
      <c r="G23" s="129" t="s">
        <v>684</v>
      </c>
      <c r="H23" s="447"/>
    </row>
    <row r="24" spans="2:12" ht="18.75" customHeight="1" x14ac:dyDescent="0.4">
      <c r="B24" s="126">
        <f>D8</f>
        <v>0</v>
      </c>
      <c r="C24" s="126">
        <f>E8</f>
        <v>0</v>
      </c>
      <c r="D24" s="126">
        <f>C8</f>
        <v>0</v>
      </c>
      <c r="E24" s="126" t="b">
        <f>G8</f>
        <v>0</v>
      </c>
      <c r="F24" s="128">
        <f>F20</f>
        <v>0</v>
      </c>
      <c r="G24" s="127">
        <f>G14</f>
        <v>0</v>
      </c>
      <c r="H24" s="126">
        <f>E24-F24-G24</f>
        <v>0</v>
      </c>
    </row>
    <row r="25" spans="2:12" ht="18.75" customHeight="1" x14ac:dyDescent="0.4">
      <c r="H25" s="86"/>
    </row>
    <row r="27" spans="2:12" x14ac:dyDescent="0.4">
      <c r="J27" s="124"/>
    </row>
    <row r="28" spans="2:12" x14ac:dyDescent="0.4">
      <c r="B28" s="125"/>
      <c r="C28" s="125"/>
      <c r="D28" s="125"/>
      <c r="E28" s="125"/>
      <c r="F28" s="125"/>
      <c r="G28" s="782"/>
      <c r="H28" s="782"/>
      <c r="I28" s="124"/>
      <c r="J28" s="124"/>
      <c r="K28" s="124"/>
      <c r="L28" s="124"/>
    </row>
    <row r="30" spans="2:12" x14ac:dyDescent="0.4">
      <c r="B30" s="124"/>
      <c r="C30" s="124"/>
      <c r="D30" s="124"/>
      <c r="E30" s="124"/>
      <c r="F30" s="124"/>
      <c r="G30" s="124"/>
      <c r="H30" s="124"/>
      <c r="I30" s="124"/>
      <c r="J30" s="124"/>
      <c r="K30" s="124"/>
      <c r="L30" s="124"/>
    </row>
    <row r="31" spans="2:12" x14ac:dyDescent="0.4">
      <c r="B31" s="124"/>
      <c r="C31" s="124"/>
      <c r="D31" s="124"/>
      <c r="E31" s="124"/>
      <c r="F31" s="124"/>
      <c r="G31" s="124"/>
      <c r="H31" s="124"/>
      <c r="I31" s="124"/>
      <c r="J31" s="124"/>
      <c r="K31" s="124"/>
      <c r="L31" s="124"/>
    </row>
    <row r="32" spans="2:12" x14ac:dyDescent="0.4">
      <c r="B32" s="124"/>
      <c r="C32" s="124"/>
      <c r="D32" s="124"/>
      <c r="E32" s="124"/>
      <c r="F32" s="124"/>
      <c r="G32" s="124"/>
      <c r="H32" s="124"/>
      <c r="I32" s="124"/>
      <c r="J32" s="124"/>
      <c r="K32" s="124"/>
      <c r="L32" s="124"/>
    </row>
    <row r="33" spans="2:12" x14ac:dyDescent="0.4">
      <c r="B33" s="124"/>
      <c r="C33" s="124"/>
      <c r="D33" s="124"/>
      <c r="E33" s="124"/>
      <c r="F33" s="124"/>
      <c r="G33" s="124"/>
      <c r="H33" s="124"/>
      <c r="I33" s="124"/>
      <c r="J33" s="124"/>
      <c r="K33" s="124"/>
      <c r="L33" s="124"/>
    </row>
    <row r="34" spans="2:12" x14ac:dyDescent="0.4">
      <c r="B34" s="124"/>
      <c r="C34" s="124"/>
      <c r="D34" s="124"/>
      <c r="E34" s="124"/>
      <c r="F34" s="124"/>
      <c r="G34" s="124"/>
      <c r="H34" s="124"/>
      <c r="I34" s="124"/>
      <c r="J34" s="124"/>
      <c r="K34" s="124"/>
      <c r="L34" s="124"/>
    </row>
    <row r="35" spans="2:12" x14ac:dyDescent="0.4">
      <c r="B35" s="124"/>
      <c r="C35" s="124"/>
      <c r="D35" s="124"/>
      <c r="E35" s="124"/>
      <c r="F35" s="124"/>
      <c r="G35" s="124"/>
      <c r="H35" s="124"/>
      <c r="I35" s="124"/>
      <c r="J35" s="124"/>
      <c r="K35" s="124"/>
      <c r="L35" s="124"/>
    </row>
    <row r="36" spans="2:12" x14ac:dyDescent="0.4">
      <c r="B36" s="124"/>
      <c r="C36" s="124"/>
      <c r="D36" s="124"/>
      <c r="E36" s="124"/>
      <c r="F36" s="124"/>
      <c r="G36" s="124"/>
      <c r="H36" s="124"/>
      <c r="I36" s="124"/>
      <c r="J36" s="124"/>
      <c r="K36" s="124"/>
      <c r="L36" s="124"/>
    </row>
    <row r="37" spans="2:12" x14ac:dyDescent="0.4">
      <c r="B37" s="124"/>
      <c r="C37" s="124"/>
      <c r="D37" s="124"/>
      <c r="E37" s="124"/>
      <c r="F37" s="124"/>
      <c r="G37" s="124"/>
      <c r="H37" s="124"/>
      <c r="I37" s="124"/>
      <c r="K37" s="124"/>
      <c r="L37" s="124"/>
    </row>
  </sheetData>
  <mergeCells count="21">
    <mergeCell ref="G28:H28"/>
    <mergeCell ref="C18:D18"/>
    <mergeCell ref="C14:F14"/>
    <mergeCell ref="C20:E20"/>
    <mergeCell ref="F20:G20"/>
    <mergeCell ref="F22:G22"/>
    <mergeCell ref="E22:E23"/>
    <mergeCell ref="H22:H23"/>
    <mergeCell ref="B2:H4"/>
    <mergeCell ref="C6:E6"/>
    <mergeCell ref="F6:F7"/>
    <mergeCell ref="G6:G7"/>
    <mergeCell ref="H8:I8"/>
    <mergeCell ref="B12:F12"/>
    <mergeCell ref="B11:F11"/>
    <mergeCell ref="B22:D22"/>
    <mergeCell ref="L6:M7"/>
    <mergeCell ref="D10:E10"/>
    <mergeCell ref="H6:I7"/>
    <mergeCell ref="J6:K7"/>
    <mergeCell ref="J8:K8"/>
  </mergeCells>
  <phoneticPr fontId="1"/>
  <dataValidations count="2">
    <dataValidation type="list" allowBlank="1" showInputMessage="1" showErrorMessage="1" sqref="J9:J10">
      <formula1>#REF!</formula1>
    </dataValidation>
    <dataValidation type="list" allowBlank="1" showInputMessage="1" showErrorMessage="1" sqref="F18">
      <formula1>#REF!</formula1>
    </dataValidation>
  </dataValidations>
  <pageMargins left="0.7" right="0.7" top="0.75" bottom="0.75" header="0.3" footer="0.3"/>
  <pageSetup paperSize="9" scale="81" orientation="landscape" horizontalDpi="90" verticalDpi="90"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'根域制限栽培リスト（削除不可）'!$A$3:$A$4</xm:f>
          </x14:formula1>
          <xm:sqref>F8</xm:sqref>
        </x14:dataValidation>
        <x14:dataValidation type="list" allowBlank="1" showInputMessage="1" showErrorMessage="1">
          <x14:formula1>
            <xm:f>'根域制限栽培リスト（削除不可）'!$B$3:$B$4</xm:f>
          </x14:formula1>
          <xm:sqref>H8</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1"/>
    <pageSetUpPr fitToPage="1"/>
  </sheetPr>
  <dimension ref="A1:M37"/>
  <sheetViews>
    <sheetView view="pageBreakPreview" zoomScaleNormal="91" zoomScaleSheetLayoutView="100" workbookViewId="0">
      <selection activeCell="AG19" sqref="AG19:AJ19"/>
    </sheetView>
  </sheetViews>
  <sheetFormatPr defaultColWidth="9" defaultRowHeight="18.75" customHeight="1" x14ac:dyDescent="0.4"/>
  <cols>
    <col min="1" max="1" width="9" style="1"/>
    <col min="2" max="2" width="13.125" style="1" customWidth="1"/>
    <col min="3" max="5" width="11.125" style="1" customWidth="1"/>
    <col min="6" max="6" width="12.25" style="1" customWidth="1"/>
    <col min="7" max="7" width="17.875" style="1" customWidth="1"/>
    <col min="8" max="8" width="9.375" style="1" customWidth="1"/>
    <col min="9" max="9" width="9.75" style="1" customWidth="1"/>
    <col min="10" max="10" width="10.125" style="1" customWidth="1"/>
    <col min="11" max="11" width="6.75" style="1" customWidth="1"/>
    <col min="12" max="13" width="11" style="1" customWidth="1"/>
    <col min="14" max="16384" width="9" style="1"/>
  </cols>
  <sheetData>
    <row r="1" spans="1:13" ht="18.75" customHeight="1" x14ac:dyDescent="0.4">
      <c r="A1" s="1" t="s">
        <v>722</v>
      </c>
    </row>
    <row r="2" spans="1:13" ht="18.75" customHeight="1" x14ac:dyDescent="0.4">
      <c r="B2" s="774" t="s">
        <v>724</v>
      </c>
      <c r="C2" s="774"/>
      <c r="D2" s="774"/>
      <c r="E2" s="774"/>
      <c r="F2" s="774"/>
      <c r="G2" s="774"/>
      <c r="H2" s="774"/>
      <c r="I2" s="183"/>
      <c r="J2" s="1" t="s">
        <v>720</v>
      </c>
    </row>
    <row r="3" spans="1:13" ht="18.75" customHeight="1" x14ac:dyDescent="0.4">
      <c r="B3" s="774"/>
      <c r="C3" s="774"/>
      <c r="D3" s="774"/>
      <c r="E3" s="774"/>
      <c r="F3" s="774"/>
      <c r="G3" s="774"/>
      <c r="H3" s="774"/>
      <c r="I3" s="182"/>
      <c r="J3" s="1" t="s">
        <v>719</v>
      </c>
    </row>
    <row r="4" spans="1:13" ht="18.75" customHeight="1" x14ac:dyDescent="0.4">
      <c r="B4" s="774"/>
      <c r="C4" s="774"/>
      <c r="D4" s="774"/>
      <c r="E4" s="774"/>
      <c r="F4" s="774"/>
      <c r="G4" s="774"/>
      <c r="H4" s="774"/>
      <c r="I4" s="181"/>
      <c r="J4" s="1" t="s">
        <v>718</v>
      </c>
    </row>
    <row r="5" spans="1:13" ht="18.75" customHeight="1" x14ac:dyDescent="0.4">
      <c r="G5" s="136"/>
    </row>
    <row r="6" spans="1:13" s="161" customFormat="1" ht="18.75" customHeight="1" x14ac:dyDescent="0.15">
      <c r="A6" s="1"/>
      <c r="B6" s="180" t="s">
        <v>717</v>
      </c>
      <c r="C6" s="775" t="s">
        <v>716</v>
      </c>
      <c r="D6" s="776"/>
      <c r="E6" s="777"/>
      <c r="F6" s="778" t="s">
        <v>715</v>
      </c>
      <c r="G6" s="778" t="s">
        <v>714</v>
      </c>
      <c r="H6" s="340" t="s">
        <v>713</v>
      </c>
      <c r="I6" s="340"/>
      <c r="J6" s="340" t="s">
        <v>712</v>
      </c>
      <c r="K6" s="340"/>
      <c r="L6" s="767" t="s">
        <v>711</v>
      </c>
      <c r="M6" s="768"/>
    </row>
    <row r="7" spans="1:13" s="161" customFormat="1" ht="18.75" customHeight="1" x14ac:dyDescent="0.15">
      <c r="B7" s="179" t="s">
        <v>710</v>
      </c>
      <c r="C7" s="178" t="s">
        <v>709</v>
      </c>
      <c r="D7" s="177" t="s">
        <v>708</v>
      </c>
      <c r="E7" s="176" t="s">
        <v>707</v>
      </c>
      <c r="F7" s="779"/>
      <c r="G7" s="779"/>
      <c r="H7" s="340"/>
      <c r="I7" s="340"/>
      <c r="J7" s="340"/>
      <c r="K7" s="340"/>
      <c r="L7" s="769"/>
      <c r="M7" s="770"/>
    </row>
    <row r="8" spans="1:13" s="161" customFormat="1" ht="18.75" customHeight="1" x14ac:dyDescent="0.15">
      <c r="B8" s="190"/>
      <c r="C8" s="174">
        <f>D8+E8</f>
        <v>0</v>
      </c>
      <c r="D8" s="173"/>
      <c r="E8" s="172"/>
      <c r="F8" s="171">
        <f>'別紙B-2'!AN13</f>
        <v>0</v>
      </c>
      <c r="G8" s="170" t="b">
        <f>IF(F8='V字ジョイントリスト（削除不可）'!A3,'4(V字)'!D8,IF('4(V字)'!F8='V字ジョイントリスト（削除不可）'!A4,'4(V字)'!C8))</f>
        <v>0</v>
      </c>
      <c r="H8" s="780"/>
      <c r="I8" s="781"/>
      <c r="J8" s="772"/>
      <c r="K8" s="773"/>
      <c r="L8" s="169" t="b">
        <f>IF(AND('4(V字)'!F8='V字ジョイントリスト（削除不可）'!A3,'4(V字)'!H8='V字ジョイントリスト（削除不可）'!B3),'V字ジョイントリスト（削除不可）'!G5,IF(AND('4(V字)'!F8='V字ジョイントリスト（削除不可）'!A3,'4(V字)'!H8='V字ジョイントリスト（削除不可）'!B4),'V字ジョイントリスト（削除不可）'!I5,IF(AND('4(V字)'!F8='V字ジョイントリスト（削除不可）'!A3,'4(V字)'!H8='V字ジョイントリスト（削除不可）'!B5),'V字ジョイントリスト（削除不可）'!K5,IF(AND(F8='V字ジョイントリスト（削除不可）'!A4,'4(V字)'!H8='V字ジョイントリスト（削除不可）'!B3),'V字ジョイントリスト（削除不可）'!H5,IF(AND(F8='V字ジョイントリスト（削除不可）'!A4,'4(V字)'!H8='V字ジョイントリスト（削除不可）'!B4),'V字ジョイントリスト（削除不可）'!J5,IF(AND(F8='V字ジョイントリスト（削除不可）'!A4,'4(V字)'!H8='V字ジョイントリスト（削除不可）'!B5),'V字ジョイントリスト（削除不可）'!L5))))))</f>
        <v>0</v>
      </c>
      <c r="M8" s="168" t="s">
        <v>706</v>
      </c>
    </row>
    <row r="9" spans="1:13" s="161" customFormat="1" ht="18.75" customHeight="1" x14ac:dyDescent="0.15">
      <c r="B9" s="167"/>
      <c r="C9" s="166"/>
      <c r="D9" s="166"/>
      <c r="E9" s="166"/>
      <c r="F9" s="166"/>
      <c r="G9" s="165"/>
      <c r="H9" s="164"/>
      <c r="I9" s="163"/>
      <c r="J9" s="162"/>
    </row>
    <row r="10" spans="1:13" ht="18.75" customHeight="1" x14ac:dyDescent="0.4">
      <c r="B10" s="146" t="s">
        <v>705</v>
      </c>
      <c r="C10" s="145" t="b">
        <f>L8</f>
        <v>0</v>
      </c>
      <c r="D10" s="771" t="s">
        <v>704</v>
      </c>
      <c r="E10" s="771"/>
      <c r="F10" s="143" t="b">
        <f>IF(H8='V字ジョイントリスト（削除不可）'!B3,'V字ジョイントリスト（削除不可）'!D3,IF('4(V字)'!H8='V字ジョイントリスト（削除不可）'!B4,'V字ジョイントリスト（削除不可）'!D4,IF('4(V字)'!H8='V字ジョイントリスト（削除不可）'!B5,'V字ジョイントリスト（削除不可）'!D5)))</f>
        <v>0</v>
      </c>
      <c r="G10" s="142" t="s">
        <v>690</v>
      </c>
      <c r="J10" s="130"/>
    </row>
    <row r="11" spans="1:13" ht="18.75" customHeight="1" x14ac:dyDescent="0.4">
      <c r="B11" s="764" t="s">
        <v>703</v>
      </c>
      <c r="C11" s="765"/>
      <c r="D11" s="765"/>
      <c r="E11" s="765"/>
      <c r="F11" s="766"/>
      <c r="G11" s="189" t="b">
        <f>G8</f>
        <v>0</v>
      </c>
      <c r="H11" s="188" t="s">
        <v>322</v>
      </c>
      <c r="I11" s="130"/>
      <c r="J11" s="130"/>
      <c r="K11" s="124"/>
      <c r="L11" s="124"/>
    </row>
    <row r="12" spans="1:13" ht="18.75" customHeight="1" x14ac:dyDescent="0.4">
      <c r="B12" s="761" t="s">
        <v>702</v>
      </c>
      <c r="C12" s="762"/>
      <c r="D12" s="762"/>
      <c r="E12" s="762"/>
      <c r="F12" s="763"/>
      <c r="G12" s="158">
        <f>G11-L8*B8*1000</f>
        <v>0</v>
      </c>
      <c r="H12" s="187" t="s">
        <v>701</v>
      </c>
      <c r="I12" s="130"/>
      <c r="J12" s="156"/>
      <c r="K12" s="124"/>
      <c r="L12" s="124"/>
    </row>
    <row r="13" spans="1:13" ht="18.75" customHeight="1" x14ac:dyDescent="0.4">
      <c r="B13" s="141" t="s">
        <v>692</v>
      </c>
      <c r="C13" s="155" t="s">
        <v>700</v>
      </c>
      <c r="D13" s="140">
        <f>H8</f>
        <v>0</v>
      </c>
      <c r="E13" s="153" t="s">
        <v>690</v>
      </c>
      <c r="F13" s="139"/>
      <c r="G13" s="138">
        <f>ROUNDDOWN(G12*D13,-3)</f>
        <v>0</v>
      </c>
      <c r="H13" s="137" t="s">
        <v>699</v>
      </c>
      <c r="I13" s="130"/>
      <c r="K13" s="124"/>
      <c r="L13" s="124"/>
    </row>
    <row r="14" spans="1:13" ht="18.75" customHeight="1" x14ac:dyDescent="0.4">
      <c r="B14" s="152" t="s">
        <v>698</v>
      </c>
      <c r="C14" s="785" t="s">
        <v>723</v>
      </c>
      <c r="D14" s="786"/>
      <c r="E14" s="786"/>
      <c r="F14" s="787"/>
      <c r="G14" s="148">
        <f>ROUNDUP(G12*J8,-3)</f>
        <v>0</v>
      </c>
      <c r="H14" s="147" t="s">
        <v>696</v>
      </c>
      <c r="I14" s="130"/>
      <c r="J14" s="130"/>
      <c r="K14" s="124"/>
      <c r="L14" s="124"/>
    </row>
    <row r="15" spans="1:13" ht="18.75" customHeight="1" x14ac:dyDescent="0.4">
      <c r="B15" s="152" t="s">
        <v>695</v>
      </c>
      <c r="C15" s="151"/>
      <c r="D15" s="150"/>
      <c r="E15" s="150"/>
      <c r="F15" s="149"/>
      <c r="G15" s="148">
        <f>G11-G13-G14</f>
        <v>0</v>
      </c>
      <c r="H15" s="147" t="s">
        <v>322</v>
      </c>
      <c r="I15" s="130"/>
      <c r="K15" s="124"/>
      <c r="L15" s="124"/>
    </row>
    <row r="16" spans="1:13" ht="18.75" customHeight="1" x14ac:dyDescent="0.4">
      <c r="B16" s="136"/>
    </row>
    <row r="17" spans="2:12" ht="18.75" customHeight="1" x14ac:dyDescent="0.4">
      <c r="B17" s="146" t="s">
        <v>694</v>
      </c>
      <c r="C17" s="145">
        <f>(G13+G14)/10000</f>
        <v>0</v>
      </c>
      <c r="D17" s="144" t="s">
        <v>693</v>
      </c>
      <c r="E17" s="143" t="b">
        <f>IF(H8='V字ジョイントリスト（削除不可）'!B3,'V字ジョイントリスト（削除不可）'!C3,IF('4(V字)'!H8='V字ジョイントリスト（削除不可）'!B4,'V字ジョイントリスト（削除不可）'!C4,IF('4(V字)'!H8='V字ジョイントリスト（削除不可）'!B5,'V字ジョイントリスト（削除不可）'!C5)))</f>
        <v>0</v>
      </c>
      <c r="F17" s="142" t="s">
        <v>690</v>
      </c>
    </row>
    <row r="18" spans="2:12" ht="18.75" customHeight="1" x14ac:dyDescent="0.4">
      <c r="B18" s="141" t="s">
        <v>692</v>
      </c>
      <c r="C18" s="783" t="s">
        <v>691</v>
      </c>
      <c r="D18" s="784"/>
      <c r="E18" s="140" t="b">
        <f>E17</f>
        <v>0</v>
      </c>
      <c r="F18" s="139" t="s">
        <v>690</v>
      </c>
      <c r="G18" s="138">
        <f>ROUNDDOWN(C17*10000*E18,-3)</f>
        <v>0</v>
      </c>
      <c r="H18" s="137" t="s">
        <v>322</v>
      </c>
    </row>
    <row r="19" spans="2:12" ht="18.75" customHeight="1" x14ac:dyDescent="0.4">
      <c r="B19" s="133"/>
      <c r="C19" s="186"/>
      <c r="D19" s="186"/>
      <c r="E19" s="186"/>
      <c r="F19" s="186"/>
      <c r="G19" s="132"/>
      <c r="H19" s="185"/>
    </row>
    <row r="20" spans="2:12" ht="18.75" customHeight="1" x14ac:dyDescent="0.4">
      <c r="B20" s="135" t="s">
        <v>688</v>
      </c>
      <c r="C20" s="788" t="s">
        <v>687</v>
      </c>
      <c r="D20" s="788"/>
      <c r="E20" s="788"/>
      <c r="F20" s="789">
        <f>MIN(G18,G13)</f>
        <v>0</v>
      </c>
      <c r="G20" s="789"/>
      <c r="H20" s="134" t="s">
        <v>322</v>
      </c>
      <c r="I20" s="124"/>
      <c r="J20" s="124"/>
      <c r="K20" s="124"/>
    </row>
    <row r="21" spans="2:12" ht="18.75" customHeight="1" x14ac:dyDescent="0.4">
      <c r="B21" s="133"/>
      <c r="C21" s="133"/>
      <c r="D21" s="133"/>
      <c r="E21" s="133"/>
      <c r="F21" s="132"/>
      <c r="G21" s="131"/>
      <c r="H21" s="130"/>
      <c r="J21" s="124"/>
      <c r="K21" s="124"/>
    </row>
    <row r="22" spans="2:12" ht="18.75" customHeight="1" x14ac:dyDescent="0.4">
      <c r="B22" s="447" t="s">
        <v>431</v>
      </c>
      <c r="C22" s="447"/>
      <c r="D22" s="447"/>
      <c r="E22" s="447" t="s">
        <v>3</v>
      </c>
      <c r="F22" s="447" t="s">
        <v>184</v>
      </c>
      <c r="G22" s="447"/>
      <c r="H22" s="447" t="s">
        <v>6</v>
      </c>
    </row>
    <row r="23" spans="2:12" ht="18.75" customHeight="1" x14ac:dyDescent="0.4">
      <c r="B23" s="129" t="s">
        <v>686</v>
      </c>
      <c r="C23" s="129" t="s">
        <v>183</v>
      </c>
      <c r="D23" s="129" t="s">
        <v>185</v>
      </c>
      <c r="E23" s="447"/>
      <c r="F23" s="129" t="s">
        <v>685</v>
      </c>
      <c r="G23" s="129" t="s">
        <v>684</v>
      </c>
      <c r="H23" s="447"/>
    </row>
    <row r="24" spans="2:12" ht="18.75" customHeight="1" x14ac:dyDescent="0.4">
      <c r="B24" s="126">
        <f>D8</f>
        <v>0</v>
      </c>
      <c r="C24" s="126">
        <f>E8</f>
        <v>0</v>
      </c>
      <c r="D24" s="126">
        <f>C8</f>
        <v>0</v>
      </c>
      <c r="E24" s="126" t="b">
        <f>G8</f>
        <v>0</v>
      </c>
      <c r="F24" s="128">
        <f>F20</f>
        <v>0</v>
      </c>
      <c r="G24" s="184"/>
      <c r="H24" s="126">
        <f>E24-F24-G24</f>
        <v>0</v>
      </c>
    </row>
    <row r="27" spans="2:12" ht="18.75" customHeight="1" x14ac:dyDescent="0.4">
      <c r="J27" s="124"/>
    </row>
    <row r="28" spans="2:12" ht="18.75" customHeight="1" x14ac:dyDescent="0.4">
      <c r="B28" s="125"/>
      <c r="C28" s="125"/>
      <c r="D28" s="125"/>
      <c r="E28" s="125"/>
      <c r="F28" s="125"/>
      <c r="G28" s="782"/>
      <c r="H28" s="782"/>
      <c r="I28" s="124"/>
      <c r="J28" s="124"/>
      <c r="K28" s="124"/>
      <c r="L28" s="124"/>
    </row>
    <row r="30" spans="2:12" ht="18.75" customHeight="1" x14ac:dyDescent="0.4">
      <c r="B30" s="124"/>
      <c r="C30" s="124"/>
      <c r="D30" s="124"/>
      <c r="E30" s="124"/>
      <c r="F30" s="124"/>
      <c r="G30" s="124"/>
      <c r="H30" s="124"/>
      <c r="I30" s="124"/>
      <c r="J30" s="124"/>
      <c r="K30" s="124"/>
      <c r="L30" s="124"/>
    </row>
    <row r="31" spans="2:12" ht="18.75" customHeight="1" x14ac:dyDescent="0.4">
      <c r="B31" s="124"/>
      <c r="C31" s="124"/>
      <c r="D31" s="124"/>
      <c r="E31" s="124"/>
      <c r="F31" s="124"/>
      <c r="G31" s="124"/>
      <c r="H31" s="124"/>
      <c r="I31" s="124"/>
      <c r="J31" s="124"/>
      <c r="K31" s="124"/>
      <c r="L31" s="124"/>
    </row>
    <row r="32" spans="2:12" ht="18.75" customHeight="1" x14ac:dyDescent="0.4">
      <c r="B32" s="124"/>
      <c r="C32" s="124"/>
      <c r="D32" s="124"/>
      <c r="E32" s="124"/>
      <c r="F32" s="124"/>
      <c r="G32" s="124"/>
      <c r="H32" s="124"/>
      <c r="I32" s="124"/>
      <c r="J32" s="124"/>
      <c r="K32" s="124"/>
      <c r="L32" s="124"/>
    </row>
    <row r="33" spans="2:12" ht="18.75" customHeight="1" x14ac:dyDescent="0.4">
      <c r="B33" s="124"/>
      <c r="C33" s="124"/>
      <c r="D33" s="124"/>
      <c r="E33" s="124"/>
      <c r="F33" s="124"/>
      <c r="G33" s="124"/>
      <c r="H33" s="124"/>
      <c r="I33" s="124"/>
      <c r="J33" s="124"/>
      <c r="K33" s="124"/>
      <c r="L33" s="124"/>
    </row>
    <row r="34" spans="2:12" ht="18.75" customHeight="1" x14ac:dyDescent="0.4">
      <c r="B34" s="124"/>
      <c r="C34" s="124"/>
      <c r="D34" s="124"/>
      <c r="E34" s="124"/>
      <c r="F34" s="124"/>
      <c r="G34" s="124"/>
      <c r="H34" s="124"/>
      <c r="I34" s="124"/>
      <c r="J34" s="124"/>
      <c r="K34" s="124"/>
      <c r="L34" s="124"/>
    </row>
    <row r="35" spans="2:12" ht="18.75" customHeight="1" x14ac:dyDescent="0.4">
      <c r="B35" s="124"/>
      <c r="C35" s="124"/>
      <c r="D35" s="124"/>
      <c r="E35" s="124"/>
      <c r="F35" s="124"/>
      <c r="G35" s="124"/>
      <c r="H35" s="124"/>
      <c r="I35" s="124"/>
      <c r="J35" s="124"/>
      <c r="K35" s="124"/>
      <c r="L35" s="124"/>
    </row>
    <row r="36" spans="2:12" ht="18.75" customHeight="1" x14ac:dyDescent="0.4">
      <c r="B36" s="124"/>
      <c r="C36" s="124"/>
      <c r="D36" s="124"/>
      <c r="E36" s="124"/>
      <c r="F36" s="124"/>
      <c r="G36" s="124"/>
      <c r="H36" s="124"/>
      <c r="I36" s="124"/>
      <c r="J36" s="124"/>
      <c r="K36" s="124"/>
      <c r="L36" s="124"/>
    </row>
    <row r="37" spans="2:12" ht="18.75" customHeight="1" x14ac:dyDescent="0.4">
      <c r="B37" s="124"/>
      <c r="C37" s="124"/>
      <c r="D37" s="124"/>
      <c r="E37" s="124"/>
      <c r="F37" s="124"/>
      <c r="G37" s="124"/>
      <c r="H37" s="124"/>
      <c r="I37" s="124"/>
      <c r="K37" s="124"/>
      <c r="L37" s="124"/>
    </row>
  </sheetData>
  <mergeCells count="21">
    <mergeCell ref="B2:H4"/>
    <mergeCell ref="C6:E6"/>
    <mergeCell ref="F6:F7"/>
    <mergeCell ref="G6:G7"/>
    <mergeCell ref="H6:I7"/>
    <mergeCell ref="G28:H28"/>
    <mergeCell ref="C20:E20"/>
    <mergeCell ref="F20:G20"/>
    <mergeCell ref="B22:D22"/>
    <mergeCell ref="E22:E23"/>
    <mergeCell ref="F22:G22"/>
    <mergeCell ref="L6:M7"/>
    <mergeCell ref="J6:K7"/>
    <mergeCell ref="J8:K8"/>
    <mergeCell ref="H22:H23"/>
    <mergeCell ref="B11:F11"/>
    <mergeCell ref="B12:F12"/>
    <mergeCell ref="D10:E10"/>
    <mergeCell ref="H8:I8"/>
    <mergeCell ref="C18:D18"/>
    <mergeCell ref="C14:F14"/>
  </mergeCells>
  <phoneticPr fontId="1"/>
  <dataValidations count="2">
    <dataValidation type="list" allowBlank="1" showInputMessage="1" showErrorMessage="1" sqref="J9:J10">
      <formula1>#REF!</formula1>
    </dataValidation>
    <dataValidation type="list" allowBlank="1" showInputMessage="1" showErrorMessage="1" sqref="F9 F18:F19">
      <formula1>#REF!</formula1>
    </dataValidation>
  </dataValidations>
  <pageMargins left="0.7" right="0.7" top="0.75" bottom="0.75" header="0.3" footer="0.3"/>
  <pageSetup paperSize="9" scale="82" orientation="landscape" horizontalDpi="90" verticalDpi="90"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'V字ジョイントリスト（削除不可）'!$A$3:$A$4</xm:f>
          </x14:formula1>
          <xm:sqref>F8</xm:sqref>
        </x14:dataValidation>
        <x14:dataValidation type="list" allowBlank="1" showInputMessage="1" showErrorMessage="1">
          <x14:formula1>
            <xm:f>'V字ジョイントリスト（削除不可）'!$B$3:$B$5</xm:f>
          </x14:formula1>
          <xm:sqref>H8</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1"/>
    <pageSetUpPr fitToPage="1"/>
  </sheetPr>
  <dimension ref="A1:I22"/>
  <sheetViews>
    <sheetView view="pageBreakPreview" zoomScaleNormal="100" zoomScaleSheetLayoutView="100" workbookViewId="0">
      <selection activeCell="AG19" sqref="AG19:AJ19"/>
    </sheetView>
  </sheetViews>
  <sheetFormatPr defaultColWidth="9" defaultRowHeight="21" customHeight="1" x14ac:dyDescent="0.4"/>
  <cols>
    <col min="1" max="1" width="1.375" style="1" customWidth="1"/>
    <col min="2" max="2" width="5.25" style="1" customWidth="1"/>
    <col min="3" max="3" width="8.125" style="1" customWidth="1"/>
    <col min="4" max="4" width="1.5" style="1" customWidth="1"/>
    <col min="5" max="5" width="10.75" style="1" customWidth="1"/>
    <col min="6" max="6" width="3.875" style="1" customWidth="1"/>
    <col min="7" max="7" width="14.25" style="1" customWidth="1"/>
    <col min="8" max="8" width="12.75" style="1" customWidth="1"/>
    <col min="9" max="9" width="12.25" style="1" customWidth="1"/>
    <col min="10" max="10" width="1.25" style="1" customWidth="1"/>
    <col min="11" max="16384" width="9" style="1"/>
  </cols>
  <sheetData>
    <row r="1" spans="1:9" ht="21" customHeight="1" x14ac:dyDescent="0.4">
      <c r="A1" s="1" t="s">
        <v>738</v>
      </c>
    </row>
    <row r="2" spans="1:9" ht="30" customHeight="1" x14ac:dyDescent="0.4">
      <c r="B2" s="760" t="s">
        <v>737</v>
      </c>
      <c r="C2" s="760"/>
      <c r="D2" s="760"/>
      <c r="E2" s="760"/>
      <c r="F2" s="760"/>
      <c r="G2" s="760"/>
      <c r="H2" s="760"/>
      <c r="I2" s="760"/>
    </row>
    <row r="4" spans="1:9" ht="21" customHeight="1" x14ac:dyDescent="0.4">
      <c r="B4" s="794" t="s">
        <v>736</v>
      </c>
      <c r="C4" s="794"/>
      <c r="D4" s="194" t="s">
        <v>732</v>
      </c>
      <c r="E4" s="1" t="s">
        <v>735</v>
      </c>
      <c r="F4" s="1" t="s">
        <v>556</v>
      </c>
    </row>
    <row r="5" spans="1:9" ht="24" customHeight="1" x14ac:dyDescent="0.4">
      <c r="B5" s="795" t="s">
        <v>734</v>
      </c>
      <c r="C5" s="795"/>
      <c r="D5" s="194" t="s">
        <v>732</v>
      </c>
      <c r="E5" s="796">
        <f>'別紙B-2'!U8</f>
        <v>0</v>
      </c>
      <c r="F5" s="796"/>
      <c r="G5" s="796"/>
      <c r="H5" s="796"/>
    </row>
    <row r="6" spans="1:9" ht="24" customHeight="1" x14ac:dyDescent="0.4">
      <c r="B6" s="794" t="s">
        <v>733</v>
      </c>
      <c r="C6" s="794"/>
      <c r="D6" s="194" t="s">
        <v>732</v>
      </c>
      <c r="E6" s="797"/>
      <c r="F6" s="797"/>
      <c r="G6" s="797"/>
      <c r="H6" s="797"/>
    </row>
    <row r="7" spans="1:9" ht="24" customHeight="1" x14ac:dyDescent="0.4">
      <c r="B7" s="3"/>
      <c r="C7" s="3"/>
      <c r="D7" s="3"/>
      <c r="E7" s="3"/>
      <c r="F7" s="3"/>
      <c r="G7" s="3"/>
      <c r="H7" s="3"/>
    </row>
    <row r="8" spans="1:9" ht="25.5" customHeight="1" x14ac:dyDescent="0.4">
      <c r="B8" s="1" t="s">
        <v>731</v>
      </c>
    </row>
    <row r="9" spans="1:9" ht="26.25" customHeight="1" x14ac:dyDescent="0.4">
      <c r="B9" s="123" t="s">
        <v>730</v>
      </c>
      <c r="C9" s="280" t="s">
        <v>492</v>
      </c>
      <c r="D9" s="281"/>
      <c r="E9" s="281"/>
      <c r="F9" s="282"/>
      <c r="G9" s="85" t="s">
        <v>729</v>
      </c>
      <c r="H9" s="85" t="s">
        <v>728</v>
      </c>
      <c r="I9" s="85" t="s">
        <v>151</v>
      </c>
    </row>
    <row r="10" spans="1:9" ht="26.25" customHeight="1" x14ac:dyDescent="0.4">
      <c r="B10" s="123">
        <v>1</v>
      </c>
      <c r="C10" s="280"/>
      <c r="D10" s="281"/>
      <c r="E10" s="281"/>
      <c r="F10" s="282"/>
      <c r="G10" s="123"/>
      <c r="H10" s="123">
        <v>0</v>
      </c>
      <c r="I10" s="123"/>
    </row>
    <row r="11" spans="1:9" ht="26.25" customHeight="1" x14ac:dyDescent="0.4">
      <c r="B11" s="123">
        <v>2</v>
      </c>
      <c r="C11" s="280"/>
      <c r="D11" s="281"/>
      <c r="E11" s="281"/>
      <c r="F11" s="282"/>
      <c r="G11" s="123"/>
      <c r="H11" s="123">
        <v>0</v>
      </c>
      <c r="I11" s="123"/>
    </row>
    <row r="12" spans="1:9" ht="26.25" customHeight="1" x14ac:dyDescent="0.4">
      <c r="B12" s="123">
        <v>3</v>
      </c>
      <c r="C12" s="280"/>
      <c r="D12" s="281"/>
      <c r="E12" s="281"/>
      <c r="F12" s="282"/>
      <c r="G12" s="123"/>
      <c r="H12" s="123">
        <v>0</v>
      </c>
      <c r="I12" s="123"/>
    </row>
    <row r="13" spans="1:9" ht="26.25" customHeight="1" x14ac:dyDescent="0.4">
      <c r="B13" s="123">
        <v>4</v>
      </c>
      <c r="C13" s="280"/>
      <c r="D13" s="281"/>
      <c r="E13" s="281"/>
      <c r="F13" s="282"/>
      <c r="G13" s="123"/>
      <c r="H13" s="123">
        <v>0</v>
      </c>
      <c r="I13" s="123"/>
    </row>
    <row r="14" spans="1:9" ht="26.25" customHeight="1" x14ac:dyDescent="0.4">
      <c r="B14" s="123">
        <v>5</v>
      </c>
      <c r="C14" s="280"/>
      <c r="D14" s="281"/>
      <c r="E14" s="281"/>
      <c r="F14" s="282"/>
      <c r="G14" s="85"/>
      <c r="H14" s="123">
        <v>0</v>
      </c>
      <c r="I14" s="123"/>
    </row>
    <row r="15" spans="1:9" ht="26.25" customHeight="1" x14ac:dyDescent="0.4">
      <c r="B15" s="123">
        <v>6</v>
      </c>
      <c r="C15" s="280"/>
      <c r="D15" s="281"/>
      <c r="E15" s="281"/>
      <c r="F15" s="282"/>
      <c r="G15" s="123"/>
      <c r="H15" s="123">
        <v>0</v>
      </c>
      <c r="I15" s="123"/>
    </row>
    <row r="16" spans="1:9" ht="26.25" customHeight="1" x14ac:dyDescent="0.4">
      <c r="B16" s="123">
        <v>7</v>
      </c>
      <c r="C16" s="280"/>
      <c r="D16" s="281"/>
      <c r="E16" s="281"/>
      <c r="F16" s="282"/>
      <c r="G16" s="123"/>
      <c r="H16" s="123">
        <v>0</v>
      </c>
      <c r="I16" s="123"/>
    </row>
    <row r="17" spans="2:9" ht="26.25" customHeight="1" x14ac:dyDescent="0.4">
      <c r="B17" s="123">
        <v>8</v>
      </c>
      <c r="C17" s="280"/>
      <c r="D17" s="281"/>
      <c r="E17" s="281"/>
      <c r="F17" s="282"/>
      <c r="G17" s="123"/>
      <c r="H17" s="123">
        <v>0</v>
      </c>
      <c r="I17" s="123"/>
    </row>
    <row r="18" spans="2:9" ht="26.25" customHeight="1" x14ac:dyDescent="0.4">
      <c r="B18" s="193">
        <v>9</v>
      </c>
      <c r="C18" s="280"/>
      <c r="D18" s="281"/>
      <c r="E18" s="281"/>
      <c r="F18" s="282"/>
      <c r="G18" s="193"/>
      <c r="H18" s="123">
        <v>0</v>
      </c>
      <c r="I18" s="123"/>
    </row>
    <row r="19" spans="2:9" ht="26.25" customHeight="1" x14ac:dyDescent="0.4">
      <c r="B19" s="123">
        <v>10</v>
      </c>
      <c r="C19" s="280"/>
      <c r="D19" s="281"/>
      <c r="E19" s="281"/>
      <c r="F19" s="282"/>
      <c r="G19" s="123"/>
      <c r="H19" s="123">
        <v>0</v>
      </c>
      <c r="I19" s="123"/>
    </row>
    <row r="20" spans="2:9" ht="27.75" customHeight="1" x14ac:dyDescent="0.4">
      <c r="B20" s="791" t="s">
        <v>727</v>
      </c>
      <c r="C20" s="792"/>
      <c r="D20" s="792"/>
      <c r="E20" s="792"/>
      <c r="F20" s="792"/>
      <c r="G20" s="793"/>
      <c r="H20" s="192">
        <f>SUM(H10:H19)</f>
        <v>0</v>
      </c>
      <c r="I20" s="191"/>
    </row>
    <row r="21" spans="2:9" ht="43.5" customHeight="1" x14ac:dyDescent="0.4">
      <c r="B21" s="798" t="s">
        <v>726</v>
      </c>
      <c r="C21" s="798"/>
      <c r="D21" s="798"/>
      <c r="E21" s="798"/>
      <c r="F21" s="798"/>
      <c r="G21" s="798"/>
      <c r="H21" s="798"/>
      <c r="I21" s="798"/>
    </row>
    <row r="22" spans="2:9" ht="21" customHeight="1" x14ac:dyDescent="0.4">
      <c r="B22" s="1" t="s">
        <v>725</v>
      </c>
    </row>
  </sheetData>
  <mergeCells count="19">
    <mergeCell ref="B21:I21"/>
    <mergeCell ref="C9:F9"/>
    <mergeCell ref="C10:F10"/>
    <mergeCell ref="C11:F11"/>
    <mergeCell ref="C12:F12"/>
    <mergeCell ref="C19:F19"/>
    <mergeCell ref="C13:F13"/>
    <mergeCell ref="C14:F14"/>
    <mergeCell ref="C15:F15"/>
    <mergeCell ref="C16:F16"/>
    <mergeCell ref="C17:F17"/>
    <mergeCell ref="C18:F18"/>
    <mergeCell ref="B2:I2"/>
    <mergeCell ref="B20:G20"/>
    <mergeCell ref="B4:C4"/>
    <mergeCell ref="B5:C5"/>
    <mergeCell ref="B6:C6"/>
    <mergeCell ref="E5:H5"/>
    <mergeCell ref="E6:H6"/>
  </mergeCells>
  <phoneticPr fontId="1"/>
  <conditionalFormatting sqref="E6:H6">
    <cfRule type="containsBlanks" dxfId="0" priority="1">
      <formula>LEN(TRIM(E6))=0</formula>
    </cfRule>
  </conditionalFormatting>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1"/>
    <pageSetUpPr fitToPage="1"/>
  </sheetPr>
  <dimension ref="A1:R63"/>
  <sheetViews>
    <sheetView showGridLines="0" view="pageBreakPreview" zoomScale="118" zoomScaleNormal="100" zoomScaleSheetLayoutView="118" workbookViewId="0">
      <selection activeCell="AG19" sqref="AG19:AJ19"/>
    </sheetView>
  </sheetViews>
  <sheetFormatPr defaultRowHeight="18.75" x14ac:dyDescent="0.4"/>
  <cols>
    <col min="1" max="18" width="7.125" customWidth="1"/>
  </cols>
  <sheetData>
    <row r="1" spans="1:18" x14ac:dyDescent="0.4">
      <c r="A1" s="202" t="s">
        <v>773</v>
      </c>
    </row>
    <row r="2" spans="1:18" ht="35.450000000000003" customHeight="1" x14ac:dyDescent="0.4">
      <c r="A2" s="201"/>
    </row>
    <row r="3" spans="1:18" ht="35.450000000000003" customHeight="1" x14ac:dyDescent="0.4">
      <c r="A3" s="201"/>
    </row>
    <row r="4" spans="1:18" ht="35.450000000000003" customHeight="1" x14ac:dyDescent="0.4">
      <c r="A4" s="201"/>
    </row>
    <row r="5" spans="1:18" ht="35.450000000000003" customHeight="1" x14ac:dyDescent="0.4">
      <c r="A5" s="201"/>
    </row>
    <row r="6" spans="1:18" ht="40.9" customHeight="1" x14ac:dyDescent="0.4">
      <c r="A6" s="800" t="s">
        <v>772</v>
      </c>
      <c r="B6" s="487"/>
      <c r="C6" s="487"/>
      <c r="D6" s="487"/>
      <c r="E6" s="487"/>
      <c r="F6" s="487"/>
      <c r="G6" s="487"/>
      <c r="H6" s="487"/>
      <c r="I6" s="487"/>
      <c r="J6" s="487"/>
      <c r="K6" s="487"/>
      <c r="L6" s="487"/>
      <c r="M6" s="487"/>
      <c r="N6" s="487"/>
      <c r="O6" s="487"/>
      <c r="P6" s="487"/>
      <c r="Q6" s="487"/>
      <c r="R6" s="487"/>
    </row>
    <row r="7" spans="1:18" ht="27.6" customHeight="1" x14ac:dyDescent="0.4">
      <c r="A7" s="201"/>
    </row>
    <row r="8" spans="1:18" ht="27.6" customHeight="1" x14ac:dyDescent="0.4">
      <c r="A8" s="201"/>
    </row>
    <row r="9" spans="1:18" ht="27.6" customHeight="1" x14ac:dyDescent="0.4">
      <c r="A9" s="201"/>
    </row>
    <row r="10" spans="1:18" ht="27.6" customHeight="1" x14ac:dyDescent="0.4">
      <c r="A10" s="201"/>
    </row>
    <row r="11" spans="1:18" ht="30.6" customHeight="1" x14ac:dyDescent="0.4">
      <c r="A11" s="801" t="s">
        <v>771</v>
      </c>
      <c r="B11" s="487"/>
      <c r="C11" s="487"/>
      <c r="D11" s="487"/>
      <c r="E11" s="487"/>
      <c r="F11" s="487"/>
      <c r="G11" s="487"/>
      <c r="H11" s="487"/>
      <c r="I11" s="487"/>
      <c r="J11" s="487"/>
      <c r="K11" s="487"/>
      <c r="L11" s="487"/>
      <c r="M11" s="487"/>
      <c r="N11" s="487"/>
      <c r="O11" s="487"/>
      <c r="P11" s="487"/>
      <c r="Q11" s="487"/>
      <c r="R11" s="487"/>
    </row>
    <row r="12" spans="1:18" ht="30.6" customHeight="1" x14ac:dyDescent="0.4">
      <c r="A12" s="200"/>
      <c r="G12" s="802" t="s">
        <v>770</v>
      </c>
      <c r="H12" s="802"/>
      <c r="I12" s="802"/>
      <c r="J12" s="802">
        <f>'別紙B-2'!U8</f>
        <v>0</v>
      </c>
      <c r="K12" s="802"/>
      <c r="L12" s="802"/>
      <c r="M12" s="802"/>
      <c r="N12" s="89"/>
    </row>
    <row r="13" spans="1:18" ht="24" x14ac:dyDescent="0.4">
      <c r="A13" s="199"/>
      <c r="M13" s="89"/>
      <c r="N13" s="89"/>
    </row>
    <row r="15" spans="1:18" ht="24" x14ac:dyDescent="0.4">
      <c r="A15" s="198"/>
    </row>
    <row r="16" spans="1:18" x14ac:dyDescent="0.4">
      <c r="A16" s="799" t="s">
        <v>769</v>
      </c>
      <c r="B16" s="487"/>
      <c r="C16" s="487"/>
      <c r="D16" s="487"/>
      <c r="E16" s="487"/>
      <c r="F16" s="487"/>
      <c r="G16" s="487"/>
      <c r="H16" s="487"/>
      <c r="I16" s="487"/>
      <c r="J16" s="487"/>
      <c r="K16" s="487"/>
      <c r="L16" s="487"/>
      <c r="M16" s="487"/>
      <c r="N16" s="487"/>
      <c r="O16" s="487"/>
      <c r="P16" s="487"/>
      <c r="Q16" s="487"/>
      <c r="R16" s="487"/>
    </row>
    <row r="17" spans="1:18" ht="24" customHeight="1" x14ac:dyDescent="0.4">
      <c r="A17" s="799" t="s">
        <v>768</v>
      </c>
      <c r="B17" s="487"/>
      <c r="C17" s="487"/>
      <c r="D17" s="487"/>
      <c r="E17" s="487"/>
      <c r="F17" s="487"/>
      <c r="G17" s="487"/>
      <c r="H17" s="487"/>
      <c r="I17" s="487"/>
      <c r="J17" s="487"/>
      <c r="K17" s="487"/>
      <c r="L17" s="487"/>
      <c r="M17" s="487"/>
      <c r="N17" s="487"/>
      <c r="O17" s="487"/>
      <c r="P17" s="487"/>
      <c r="Q17" s="487"/>
      <c r="R17" s="487"/>
    </row>
    <row r="18" spans="1:18" ht="58.9" customHeight="1" x14ac:dyDescent="0.4">
      <c r="A18" s="799" t="s">
        <v>767</v>
      </c>
      <c r="B18" s="487"/>
      <c r="C18" s="487"/>
      <c r="D18" s="487"/>
      <c r="E18" s="487"/>
      <c r="F18" s="487"/>
      <c r="G18" s="487"/>
      <c r="H18" s="487"/>
      <c r="I18" s="487"/>
      <c r="J18" s="487"/>
      <c r="K18" s="487"/>
      <c r="L18" s="487"/>
      <c r="M18" s="487"/>
      <c r="N18" s="487"/>
      <c r="O18" s="487"/>
      <c r="P18" s="487"/>
      <c r="Q18" s="487"/>
      <c r="R18" s="487"/>
    </row>
    <row r="19" spans="1:18" x14ac:dyDescent="0.4">
      <c r="A19" s="196"/>
    </row>
    <row r="20" spans="1:18" ht="21.6" customHeight="1" x14ac:dyDescent="0.4">
      <c r="A20" s="799" t="s">
        <v>766</v>
      </c>
      <c r="B20" s="487"/>
      <c r="C20" s="487"/>
      <c r="D20" s="487"/>
      <c r="E20" s="487"/>
      <c r="F20" s="487"/>
      <c r="G20" s="487"/>
      <c r="H20" s="487"/>
      <c r="I20" s="487"/>
      <c r="J20" s="487"/>
      <c r="K20" s="487"/>
      <c r="L20" s="487"/>
      <c r="M20" s="487"/>
      <c r="N20" s="487"/>
      <c r="O20" s="487"/>
      <c r="P20" s="487"/>
      <c r="Q20" s="487"/>
      <c r="R20" s="487"/>
    </row>
    <row r="21" spans="1:18" x14ac:dyDescent="0.4">
      <c r="A21" s="799" t="s">
        <v>765</v>
      </c>
      <c r="B21" s="487"/>
      <c r="C21" s="487"/>
      <c r="D21" s="487"/>
      <c r="E21" s="487"/>
      <c r="F21" s="487"/>
      <c r="G21" s="487"/>
      <c r="H21" s="487"/>
      <c r="I21" s="487"/>
      <c r="J21" s="487"/>
      <c r="K21" s="487"/>
      <c r="L21" s="487"/>
      <c r="M21" s="487"/>
      <c r="N21" s="487"/>
      <c r="O21" s="487"/>
      <c r="P21" s="487"/>
      <c r="Q21" s="487"/>
      <c r="R21" s="487"/>
    </row>
    <row r="22" spans="1:18" x14ac:dyDescent="0.4">
      <c r="A22" s="803" t="s">
        <v>764</v>
      </c>
      <c r="B22" s="804"/>
      <c r="C22" s="804"/>
      <c r="D22" s="804"/>
      <c r="E22" s="804"/>
      <c r="F22" s="804"/>
      <c r="G22" s="804"/>
      <c r="H22" s="804"/>
      <c r="I22" s="804"/>
      <c r="J22" s="804"/>
      <c r="K22" s="804"/>
      <c r="L22" s="804"/>
      <c r="M22" s="804"/>
      <c r="N22" s="804"/>
      <c r="O22" s="804"/>
      <c r="P22" s="804"/>
      <c r="Q22" s="804"/>
      <c r="R22" s="804"/>
    </row>
    <row r="23" spans="1:18" x14ac:dyDescent="0.4">
      <c r="A23" s="799" t="s">
        <v>763</v>
      </c>
      <c r="B23" s="487"/>
      <c r="C23" s="487"/>
      <c r="D23" s="487"/>
      <c r="E23" s="487"/>
      <c r="F23" s="487"/>
      <c r="G23" s="487"/>
      <c r="H23" s="487"/>
      <c r="I23" s="487"/>
      <c r="J23" s="487"/>
      <c r="K23" s="487"/>
      <c r="L23" s="487"/>
      <c r="M23" s="487"/>
      <c r="N23" s="487"/>
      <c r="O23" s="487"/>
      <c r="P23" s="487"/>
      <c r="Q23" s="487"/>
      <c r="R23" s="487"/>
    </row>
    <row r="24" spans="1:18" x14ac:dyDescent="0.4">
      <c r="A24" s="803" t="s">
        <v>762</v>
      </c>
      <c r="B24" s="804"/>
      <c r="C24" s="804"/>
      <c r="D24" s="804"/>
      <c r="E24" s="804"/>
      <c r="F24" s="804"/>
      <c r="G24" s="804"/>
      <c r="H24" s="804"/>
      <c r="I24" s="804"/>
      <c r="J24" s="804"/>
      <c r="K24" s="804"/>
      <c r="L24" s="804"/>
      <c r="M24" s="804"/>
      <c r="N24" s="804"/>
      <c r="O24" s="804"/>
      <c r="P24" s="804"/>
      <c r="Q24" s="804"/>
      <c r="R24" s="804"/>
    </row>
    <row r="25" spans="1:18" x14ac:dyDescent="0.4">
      <c r="A25" s="799" t="s">
        <v>761</v>
      </c>
      <c r="B25" s="487"/>
      <c r="C25" s="487"/>
      <c r="D25" s="487"/>
      <c r="E25" s="487"/>
      <c r="F25" s="487"/>
      <c r="G25" s="487"/>
      <c r="H25" s="487"/>
      <c r="I25" s="487"/>
      <c r="J25" s="487"/>
      <c r="K25" s="487"/>
      <c r="L25" s="487"/>
      <c r="M25" s="487"/>
      <c r="N25" s="487"/>
      <c r="O25" s="487"/>
      <c r="P25" s="487"/>
      <c r="Q25" s="487"/>
      <c r="R25" s="487"/>
    </row>
    <row r="26" spans="1:18" ht="28.15" customHeight="1" x14ac:dyDescent="0.4">
      <c r="A26" s="803" t="s">
        <v>760</v>
      </c>
      <c r="B26" s="804"/>
      <c r="C26" s="804"/>
      <c r="D26" s="804"/>
      <c r="E26" s="804"/>
      <c r="F26" s="804"/>
      <c r="G26" s="804"/>
      <c r="H26" s="804"/>
      <c r="I26" s="804"/>
      <c r="J26" s="804"/>
      <c r="K26" s="804"/>
      <c r="L26" s="804"/>
      <c r="M26" s="804"/>
      <c r="N26" s="804"/>
      <c r="O26" s="804"/>
      <c r="P26" s="804"/>
      <c r="Q26" s="804"/>
      <c r="R26" s="804"/>
    </row>
    <row r="27" spans="1:18" ht="43.9" customHeight="1" x14ac:dyDescent="0.4">
      <c r="A27" s="803" t="s">
        <v>759</v>
      </c>
      <c r="B27" s="804"/>
      <c r="C27" s="804"/>
      <c r="D27" s="804"/>
      <c r="E27" s="804"/>
      <c r="F27" s="804"/>
      <c r="G27" s="804"/>
      <c r="H27" s="804"/>
      <c r="I27" s="804"/>
      <c r="J27" s="804"/>
      <c r="K27" s="804"/>
      <c r="L27" s="804"/>
      <c r="M27" s="804"/>
      <c r="N27" s="804"/>
      <c r="O27" s="804"/>
      <c r="P27" s="804"/>
      <c r="Q27" s="804"/>
      <c r="R27" s="804"/>
    </row>
    <row r="28" spans="1:18" ht="33" customHeight="1" x14ac:dyDescent="0.4">
      <c r="A28" s="803" t="s">
        <v>758</v>
      </c>
      <c r="B28" s="804"/>
      <c r="C28" s="804"/>
      <c r="D28" s="804"/>
      <c r="E28" s="804"/>
      <c r="F28" s="804"/>
      <c r="G28" s="804"/>
      <c r="H28" s="804"/>
      <c r="I28" s="804"/>
      <c r="J28" s="804"/>
      <c r="K28" s="804"/>
      <c r="L28" s="804"/>
      <c r="M28" s="804"/>
      <c r="N28" s="804"/>
      <c r="O28" s="804"/>
      <c r="P28" s="804"/>
      <c r="Q28" s="804"/>
      <c r="R28" s="804"/>
    </row>
    <row r="29" spans="1:18" ht="21" customHeight="1" x14ac:dyDescent="0.4">
      <c r="A29" s="803" t="s">
        <v>757</v>
      </c>
      <c r="B29" s="804"/>
      <c r="C29" s="804"/>
      <c r="D29" s="804"/>
      <c r="E29" s="804"/>
      <c r="F29" s="804"/>
      <c r="G29" s="804"/>
      <c r="H29" s="804"/>
      <c r="I29" s="804"/>
      <c r="J29" s="804"/>
      <c r="K29" s="804"/>
      <c r="L29" s="804"/>
      <c r="M29" s="804"/>
      <c r="N29" s="804"/>
      <c r="O29" s="804"/>
      <c r="P29" s="804"/>
      <c r="Q29" s="804"/>
      <c r="R29" s="804"/>
    </row>
    <row r="30" spans="1:18" ht="22.15" customHeight="1" x14ac:dyDescent="0.4">
      <c r="A30" s="803" t="s">
        <v>756</v>
      </c>
      <c r="B30" s="804"/>
      <c r="C30" s="804"/>
      <c r="D30" s="804"/>
      <c r="E30" s="804"/>
      <c r="F30" s="804"/>
      <c r="G30" s="804"/>
      <c r="H30" s="804"/>
      <c r="I30" s="804"/>
      <c r="J30" s="804"/>
      <c r="K30" s="804"/>
      <c r="L30" s="804"/>
      <c r="M30" s="804"/>
      <c r="N30" s="804"/>
      <c r="O30" s="804"/>
      <c r="P30" s="804"/>
      <c r="Q30" s="804"/>
      <c r="R30" s="804"/>
    </row>
    <row r="31" spans="1:18" x14ac:dyDescent="0.4">
      <c r="A31" s="196"/>
    </row>
    <row r="32" spans="1:18" x14ac:dyDescent="0.4">
      <c r="A32" s="799" t="s">
        <v>755</v>
      </c>
      <c r="B32" s="487"/>
      <c r="C32" s="487"/>
      <c r="D32" s="487"/>
      <c r="E32" s="487"/>
      <c r="F32" s="487"/>
      <c r="G32" s="487"/>
      <c r="H32" s="487"/>
      <c r="I32" s="487"/>
      <c r="J32" s="487"/>
      <c r="K32" s="487"/>
      <c r="L32" s="487"/>
      <c r="M32" s="487"/>
      <c r="N32" s="487"/>
      <c r="O32" s="487"/>
      <c r="P32" s="487"/>
      <c r="Q32" s="487"/>
      <c r="R32" s="487"/>
    </row>
    <row r="33" spans="1:18" x14ac:dyDescent="0.4">
      <c r="A33" s="799" t="s">
        <v>754</v>
      </c>
      <c r="B33" s="487"/>
      <c r="C33" s="487"/>
      <c r="D33" s="487"/>
      <c r="E33" s="487"/>
      <c r="F33" s="487"/>
      <c r="G33" s="487"/>
      <c r="H33" s="487"/>
      <c r="I33" s="487"/>
      <c r="J33" s="487"/>
      <c r="K33" s="487"/>
      <c r="L33" s="487"/>
      <c r="M33" s="487"/>
      <c r="N33" s="487"/>
      <c r="O33" s="487"/>
      <c r="P33" s="487"/>
      <c r="Q33" s="487"/>
      <c r="R33" s="487"/>
    </row>
    <row r="34" spans="1:18" ht="24" x14ac:dyDescent="0.4">
      <c r="A34" s="197"/>
    </row>
    <row r="35" spans="1:18" ht="24" x14ac:dyDescent="0.4">
      <c r="A35" s="197"/>
    </row>
    <row r="36" spans="1:18" x14ac:dyDescent="0.4">
      <c r="A36" s="196"/>
    </row>
    <row r="37" spans="1:18" x14ac:dyDescent="0.4">
      <c r="A37" s="196"/>
    </row>
    <row r="38" spans="1:18" x14ac:dyDescent="0.4">
      <c r="A38" s="196"/>
    </row>
    <row r="39" spans="1:18" x14ac:dyDescent="0.4">
      <c r="A39" s="196"/>
    </row>
    <row r="40" spans="1:18" x14ac:dyDescent="0.4">
      <c r="A40" s="196"/>
    </row>
    <row r="41" spans="1:18" x14ac:dyDescent="0.4">
      <c r="A41" s="196"/>
    </row>
    <row r="42" spans="1:18" x14ac:dyDescent="0.4">
      <c r="A42" s="196"/>
    </row>
    <row r="43" spans="1:18" x14ac:dyDescent="0.4">
      <c r="A43" s="196"/>
    </row>
    <row r="44" spans="1:18" x14ac:dyDescent="0.4">
      <c r="A44" s="196"/>
    </row>
    <row r="45" spans="1:18" ht="13.15" customHeight="1" x14ac:dyDescent="0.4">
      <c r="A45" s="196"/>
    </row>
    <row r="46" spans="1:18" x14ac:dyDescent="0.4">
      <c r="A46" s="799" t="s">
        <v>753</v>
      </c>
      <c r="B46" s="487"/>
      <c r="C46" s="487"/>
      <c r="D46" s="487"/>
      <c r="E46" s="487"/>
      <c r="F46" s="487"/>
      <c r="G46" s="487"/>
      <c r="H46" s="487"/>
      <c r="I46" s="487"/>
      <c r="J46" s="487"/>
      <c r="K46" s="487"/>
      <c r="L46" s="487"/>
      <c r="M46" s="487"/>
      <c r="N46" s="487"/>
      <c r="O46" s="487"/>
      <c r="P46" s="487"/>
      <c r="Q46" s="487"/>
      <c r="R46" s="487"/>
    </row>
    <row r="47" spans="1:18" x14ac:dyDescent="0.4">
      <c r="A47" s="799" t="s">
        <v>752</v>
      </c>
      <c r="B47" s="487"/>
      <c r="C47" s="487"/>
      <c r="D47" s="487"/>
      <c r="E47" s="487"/>
      <c r="F47" s="487"/>
      <c r="G47" s="487"/>
      <c r="H47" s="487"/>
      <c r="I47" s="487"/>
      <c r="J47" s="487"/>
      <c r="K47" s="487"/>
      <c r="L47" s="487"/>
      <c r="M47" s="487"/>
      <c r="N47" s="487"/>
      <c r="O47" s="487"/>
      <c r="P47" s="487"/>
      <c r="Q47" s="487"/>
      <c r="R47" s="487"/>
    </row>
    <row r="48" spans="1:18" x14ac:dyDescent="0.4">
      <c r="A48" s="803" t="s">
        <v>751</v>
      </c>
      <c r="B48" s="804"/>
      <c r="C48" s="804"/>
      <c r="D48" s="804"/>
      <c r="E48" s="804"/>
      <c r="F48" s="804"/>
      <c r="G48" s="804"/>
      <c r="H48" s="804"/>
      <c r="I48" s="804"/>
      <c r="J48" s="804"/>
      <c r="K48" s="804"/>
      <c r="L48" s="804"/>
      <c r="M48" s="804"/>
      <c r="N48" s="804"/>
      <c r="O48" s="804"/>
      <c r="P48" s="804"/>
      <c r="Q48" s="804"/>
      <c r="R48" s="804"/>
    </row>
    <row r="49" spans="1:18" x14ac:dyDescent="0.4">
      <c r="A49" s="799" t="s">
        <v>750</v>
      </c>
      <c r="B49" s="487"/>
      <c r="C49" s="487"/>
      <c r="D49" s="487"/>
      <c r="E49" s="487"/>
      <c r="F49" s="487"/>
      <c r="G49" s="487"/>
      <c r="H49" s="487"/>
      <c r="I49" s="487"/>
      <c r="J49" s="487"/>
      <c r="K49" s="487"/>
      <c r="L49" s="487"/>
      <c r="M49" s="487"/>
      <c r="N49" s="487"/>
      <c r="O49" s="487"/>
      <c r="P49" s="487"/>
      <c r="Q49" s="487"/>
      <c r="R49" s="487"/>
    </row>
    <row r="50" spans="1:18" x14ac:dyDescent="0.4">
      <c r="A50" s="803" t="s">
        <v>749</v>
      </c>
      <c r="B50" s="804"/>
      <c r="C50" s="804"/>
      <c r="D50" s="804"/>
      <c r="E50" s="804"/>
      <c r="F50" s="804"/>
      <c r="G50" s="804"/>
      <c r="H50" s="804"/>
      <c r="I50" s="804"/>
      <c r="J50" s="804"/>
      <c r="K50" s="804"/>
      <c r="L50" s="804"/>
      <c r="M50" s="804"/>
      <c r="N50" s="804"/>
      <c r="O50" s="804"/>
      <c r="P50" s="804"/>
      <c r="Q50" s="804"/>
      <c r="R50" s="804"/>
    </row>
    <row r="51" spans="1:18" x14ac:dyDescent="0.4">
      <c r="A51" s="799" t="s">
        <v>748</v>
      </c>
      <c r="B51" s="487"/>
      <c r="C51" s="487"/>
      <c r="D51" s="487"/>
      <c r="E51" s="487"/>
      <c r="F51" s="487"/>
      <c r="G51" s="487"/>
      <c r="H51" s="487"/>
      <c r="I51" s="487"/>
      <c r="J51" s="487"/>
      <c r="K51" s="487"/>
      <c r="L51" s="487"/>
      <c r="M51" s="487"/>
      <c r="N51" s="487"/>
      <c r="O51" s="487"/>
      <c r="P51" s="487"/>
      <c r="Q51" s="487"/>
      <c r="R51" s="487"/>
    </row>
    <row r="52" spans="1:18" x14ac:dyDescent="0.4">
      <c r="A52" s="803" t="s">
        <v>747</v>
      </c>
      <c r="B52" s="804"/>
      <c r="C52" s="804"/>
      <c r="D52" s="804"/>
      <c r="E52" s="804"/>
      <c r="F52" s="804"/>
      <c r="G52" s="804"/>
      <c r="H52" s="804"/>
      <c r="I52" s="804"/>
      <c r="J52" s="804"/>
      <c r="K52" s="804"/>
      <c r="L52" s="804"/>
      <c r="M52" s="804"/>
      <c r="N52" s="804"/>
      <c r="O52" s="804"/>
      <c r="P52" s="804"/>
      <c r="Q52" s="804"/>
      <c r="R52" s="804"/>
    </row>
    <row r="53" spans="1:18" x14ac:dyDescent="0.4">
      <c r="A53" s="799" t="s">
        <v>746</v>
      </c>
      <c r="B53" s="487"/>
      <c r="C53" s="487"/>
      <c r="D53" s="487"/>
      <c r="E53" s="487"/>
      <c r="F53" s="487"/>
      <c r="G53" s="487"/>
      <c r="H53" s="487"/>
      <c r="I53" s="487"/>
      <c r="J53" s="487"/>
      <c r="K53" s="487"/>
      <c r="L53" s="487"/>
      <c r="M53" s="487"/>
      <c r="N53" s="487"/>
      <c r="O53" s="487"/>
      <c r="P53" s="487"/>
      <c r="Q53" s="487"/>
      <c r="R53" s="487"/>
    </row>
    <row r="54" spans="1:18" x14ac:dyDescent="0.4">
      <c r="A54" s="803" t="s">
        <v>745</v>
      </c>
      <c r="B54" s="804"/>
      <c r="C54" s="804"/>
      <c r="D54" s="804"/>
      <c r="E54" s="804"/>
      <c r="F54" s="804"/>
      <c r="G54" s="804"/>
      <c r="H54" s="804"/>
      <c r="I54" s="804"/>
      <c r="J54" s="804"/>
      <c r="K54" s="804"/>
      <c r="L54" s="804"/>
      <c r="M54" s="804"/>
      <c r="N54" s="804"/>
      <c r="O54" s="804"/>
      <c r="P54" s="804"/>
      <c r="Q54" s="804"/>
      <c r="R54" s="804"/>
    </row>
    <row r="55" spans="1:18" x14ac:dyDescent="0.4">
      <c r="A55" s="799" t="s">
        <v>744</v>
      </c>
      <c r="B55" s="487"/>
      <c r="C55" s="487"/>
      <c r="D55" s="487"/>
      <c r="E55" s="487"/>
      <c r="F55" s="487"/>
      <c r="G55" s="487"/>
      <c r="H55" s="487"/>
      <c r="I55" s="487"/>
      <c r="J55" s="487"/>
      <c r="K55" s="487"/>
      <c r="L55" s="487"/>
      <c r="M55" s="487"/>
      <c r="N55" s="487"/>
      <c r="O55" s="487"/>
      <c r="P55" s="487"/>
      <c r="Q55" s="487"/>
      <c r="R55" s="487"/>
    </row>
    <row r="56" spans="1:18" x14ac:dyDescent="0.4">
      <c r="A56" s="803" t="s">
        <v>743</v>
      </c>
      <c r="B56" s="804"/>
      <c r="C56" s="804"/>
      <c r="D56" s="804"/>
      <c r="E56" s="804"/>
      <c r="F56" s="804"/>
      <c r="G56" s="804"/>
      <c r="H56" s="804"/>
      <c r="I56" s="804"/>
      <c r="J56" s="804"/>
      <c r="K56" s="804"/>
      <c r="L56" s="804"/>
      <c r="M56" s="804"/>
      <c r="N56" s="804"/>
      <c r="O56" s="804"/>
      <c r="P56" s="804"/>
      <c r="Q56" s="804"/>
      <c r="R56" s="804"/>
    </row>
    <row r="57" spans="1:18" ht="11.45" customHeight="1" x14ac:dyDescent="0.4">
      <c r="A57" s="196"/>
    </row>
    <row r="58" spans="1:18" x14ac:dyDescent="0.4">
      <c r="A58" s="799" t="s">
        <v>742</v>
      </c>
      <c r="B58" s="487"/>
      <c r="C58" s="487"/>
      <c r="D58" s="487"/>
      <c r="E58" s="487"/>
      <c r="F58" s="487"/>
      <c r="G58" s="487"/>
      <c r="H58" s="487"/>
      <c r="I58" s="487"/>
      <c r="J58" s="487"/>
      <c r="K58" s="487"/>
      <c r="L58" s="487"/>
      <c r="M58" s="487"/>
      <c r="N58" s="487"/>
      <c r="O58" s="487"/>
      <c r="P58" s="487"/>
      <c r="Q58" s="487"/>
      <c r="R58" s="487"/>
    </row>
    <row r="59" spans="1:18" x14ac:dyDescent="0.4">
      <c r="A59" s="805" t="s">
        <v>741</v>
      </c>
      <c r="B59" s="806"/>
      <c r="C59" s="806"/>
      <c r="D59" s="806"/>
      <c r="E59" s="806"/>
      <c r="F59" s="806"/>
      <c r="G59" s="806"/>
      <c r="H59" s="806"/>
      <c r="I59" s="806"/>
      <c r="J59" s="806"/>
      <c r="K59" s="806"/>
      <c r="L59" s="806"/>
      <c r="M59" s="806"/>
      <c r="N59" s="806"/>
      <c r="O59" s="806"/>
      <c r="P59" s="806"/>
      <c r="Q59" s="806"/>
      <c r="R59" s="806"/>
    </row>
    <row r="60" spans="1:18" x14ac:dyDescent="0.4">
      <c r="A60" s="805" t="s">
        <v>740</v>
      </c>
      <c r="B60" s="806"/>
      <c r="C60" s="806"/>
      <c r="D60" s="806"/>
      <c r="E60" s="806"/>
      <c r="F60" s="806"/>
      <c r="G60" s="806"/>
      <c r="H60" s="806"/>
      <c r="I60" s="806"/>
      <c r="J60" s="806"/>
      <c r="K60" s="806"/>
      <c r="L60" s="806"/>
      <c r="M60" s="806"/>
      <c r="N60" s="806"/>
      <c r="O60" s="806"/>
      <c r="P60" s="806"/>
      <c r="Q60" s="806"/>
      <c r="R60" s="806"/>
    </row>
    <row r="61" spans="1:18" x14ac:dyDescent="0.4">
      <c r="A61" s="805" t="s">
        <v>739</v>
      </c>
      <c r="B61" s="806"/>
      <c r="C61" s="806"/>
      <c r="D61" s="806"/>
      <c r="E61" s="806"/>
      <c r="F61" s="806"/>
      <c r="G61" s="806"/>
      <c r="H61" s="806"/>
      <c r="I61" s="806"/>
      <c r="J61" s="806"/>
      <c r="K61" s="806"/>
      <c r="L61" s="806"/>
      <c r="M61" s="806"/>
      <c r="N61" s="806"/>
      <c r="O61" s="806"/>
      <c r="P61" s="806"/>
      <c r="Q61" s="806"/>
      <c r="R61" s="806"/>
    </row>
    <row r="62" spans="1:18" x14ac:dyDescent="0.4">
      <c r="A62" s="196"/>
    </row>
    <row r="63" spans="1:18" x14ac:dyDescent="0.4">
      <c r="A63" s="195"/>
    </row>
  </sheetData>
  <mergeCells count="35">
    <mergeCell ref="A58:R58"/>
    <mergeCell ref="A59:R59"/>
    <mergeCell ref="A60:R60"/>
    <mergeCell ref="A61:R61"/>
    <mergeCell ref="A51:R51"/>
    <mergeCell ref="A52:R52"/>
    <mergeCell ref="A53:R53"/>
    <mergeCell ref="A54:R54"/>
    <mergeCell ref="A55:R55"/>
    <mergeCell ref="A56:R56"/>
    <mergeCell ref="A50:R50"/>
    <mergeCell ref="A26:R26"/>
    <mergeCell ref="A27:R27"/>
    <mergeCell ref="A28:R28"/>
    <mergeCell ref="A29:R29"/>
    <mergeCell ref="A30:R30"/>
    <mergeCell ref="A32:R32"/>
    <mergeCell ref="A33:R33"/>
    <mergeCell ref="A46:R46"/>
    <mergeCell ref="A47:R47"/>
    <mergeCell ref="A48:R48"/>
    <mergeCell ref="A49:R49"/>
    <mergeCell ref="A25:R25"/>
    <mergeCell ref="A6:R6"/>
    <mergeCell ref="A11:R11"/>
    <mergeCell ref="A16:R16"/>
    <mergeCell ref="A17:R17"/>
    <mergeCell ref="A18:R18"/>
    <mergeCell ref="J12:M12"/>
    <mergeCell ref="G12:I12"/>
    <mergeCell ref="A20:R20"/>
    <mergeCell ref="A21:R21"/>
    <mergeCell ref="A22:R22"/>
    <mergeCell ref="A23:R23"/>
    <mergeCell ref="A24:R24"/>
  </mergeCells>
  <phoneticPr fontId="1"/>
  <pageMargins left="0.75" right="0.75" top="1" bottom="1" header="0.5" footer="0.5"/>
  <pageSetup paperSize="9" scale="91" fitToHeight="0" orientation="landscape" r:id="rId1"/>
  <rowBreaks count="3" manualBreakCount="3">
    <brk id="15" max="16383" man="1"/>
    <brk id="31" max="16383" man="1"/>
    <brk id="57" max="16383" man="1"/>
  </row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1"/>
    <pageSetUpPr fitToPage="1"/>
  </sheetPr>
  <dimension ref="B1:H29"/>
  <sheetViews>
    <sheetView zoomScale="70" zoomScaleNormal="70" workbookViewId="0">
      <selection activeCell="AG19" sqref="AG19:AJ19"/>
    </sheetView>
  </sheetViews>
  <sheetFormatPr defaultColWidth="9" defaultRowHeight="17.25" customHeight="1" x14ac:dyDescent="0.4"/>
  <cols>
    <col min="1" max="1" width="1.375" style="1" customWidth="1"/>
    <col min="2" max="2" width="8" style="1" customWidth="1"/>
    <col min="3" max="3" width="34" style="1" customWidth="1"/>
    <col min="4" max="4" width="9.625" style="1" customWidth="1"/>
    <col min="5" max="5" width="18.5" style="1" customWidth="1"/>
    <col min="6" max="6" width="42" style="1" customWidth="1"/>
    <col min="7" max="8" width="14.375" style="1" customWidth="1"/>
    <col min="9" max="16384" width="9" style="1"/>
  </cols>
  <sheetData>
    <row r="1" spans="2:8" ht="24" customHeight="1" x14ac:dyDescent="0.4">
      <c r="B1" s="6" t="s">
        <v>782</v>
      </c>
    </row>
    <row r="2" spans="2:8" ht="28.5" customHeight="1" x14ac:dyDescent="0.4">
      <c r="B2" s="807" t="s">
        <v>781</v>
      </c>
      <c r="C2" s="807"/>
      <c r="D2" s="807"/>
      <c r="E2" s="807"/>
      <c r="F2" s="807"/>
      <c r="G2" s="807"/>
      <c r="H2" s="807"/>
    </row>
    <row r="3" spans="2:8" ht="15.75" customHeight="1" x14ac:dyDescent="0.4">
      <c r="B3" s="207"/>
      <c r="C3" s="207"/>
      <c r="D3" s="207"/>
      <c r="E3" s="207"/>
      <c r="F3" s="207"/>
      <c r="G3" s="207"/>
      <c r="H3" s="207"/>
    </row>
    <row r="4" spans="2:8" ht="24" customHeight="1" x14ac:dyDescent="0.4">
      <c r="E4" s="205" t="s">
        <v>780</v>
      </c>
      <c r="F4" s="257">
        <f>'別紙B-2'!U8</f>
        <v>0</v>
      </c>
    </row>
    <row r="5" spans="2:8" ht="24" customHeight="1" x14ac:dyDescent="0.4">
      <c r="E5" s="205" t="s">
        <v>153</v>
      </c>
      <c r="F5" s="257">
        <f>'別紙B-2'!U7</f>
        <v>0</v>
      </c>
    </row>
    <row r="6" spans="2:8" ht="12" customHeight="1" x14ac:dyDescent="0.4">
      <c r="E6" s="206"/>
      <c r="F6" s="206"/>
      <c r="G6" s="206"/>
      <c r="H6" s="206"/>
    </row>
    <row r="7" spans="2:8" ht="27.75" customHeight="1" x14ac:dyDescent="0.4">
      <c r="B7" s="205" t="s">
        <v>779</v>
      </c>
      <c r="C7" s="205" t="s">
        <v>778</v>
      </c>
      <c r="D7" s="205" t="s">
        <v>777</v>
      </c>
      <c r="E7" s="205" t="s">
        <v>776</v>
      </c>
      <c r="F7" s="205" t="s">
        <v>775</v>
      </c>
    </row>
    <row r="8" spans="2:8" ht="27.75" customHeight="1" x14ac:dyDescent="0.4">
      <c r="B8" s="123">
        <v>1</v>
      </c>
      <c r="C8" s="123"/>
      <c r="D8" s="203"/>
      <c r="E8" s="203"/>
      <c r="F8" s="123"/>
    </row>
    <row r="9" spans="2:8" ht="27.75" customHeight="1" x14ac:dyDescent="0.4">
      <c r="B9" s="123">
        <v>2</v>
      </c>
      <c r="C9" s="123"/>
      <c r="D9" s="203"/>
      <c r="E9" s="203"/>
      <c r="F9" s="123"/>
    </row>
    <row r="10" spans="2:8" ht="27.75" customHeight="1" x14ac:dyDescent="0.4">
      <c r="B10" s="123">
        <v>3</v>
      </c>
      <c r="C10" s="123"/>
      <c r="D10" s="203"/>
      <c r="E10" s="203"/>
      <c r="F10" s="123"/>
    </row>
    <row r="11" spans="2:8" ht="27.75" customHeight="1" x14ac:dyDescent="0.4">
      <c r="B11" s="123">
        <v>4</v>
      </c>
      <c r="C11" s="123"/>
      <c r="D11" s="203"/>
      <c r="E11" s="203"/>
      <c r="F11" s="123"/>
    </row>
    <row r="12" spans="2:8" ht="27.75" customHeight="1" x14ac:dyDescent="0.4">
      <c r="B12" s="123">
        <v>5</v>
      </c>
      <c r="C12" s="123"/>
      <c r="D12" s="203"/>
      <c r="E12" s="203"/>
      <c r="F12" s="123"/>
    </row>
    <row r="13" spans="2:8" ht="27.75" customHeight="1" x14ac:dyDescent="0.4">
      <c r="B13" s="123">
        <v>6</v>
      </c>
      <c r="C13" s="123"/>
      <c r="D13" s="203"/>
      <c r="E13" s="203"/>
      <c r="F13" s="123"/>
    </row>
    <row r="14" spans="2:8" ht="27.75" customHeight="1" x14ac:dyDescent="0.4">
      <c r="B14" s="123">
        <v>7</v>
      </c>
      <c r="C14" s="123"/>
      <c r="D14" s="203"/>
      <c r="E14" s="203"/>
      <c r="F14" s="123"/>
    </row>
    <row r="15" spans="2:8" ht="27.75" customHeight="1" x14ac:dyDescent="0.4">
      <c r="B15" s="123">
        <v>8</v>
      </c>
      <c r="C15" s="123"/>
      <c r="D15" s="203"/>
      <c r="E15" s="203"/>
      <c r="F15" s="123"/>
    </row>
    <row r="16" spans="2:8" ht="27.75" customHeight="1" x14ac:dyDescent="0.4">
      <c r="B16" s="123">
        <v>9</v>
      </c>
      <c r="C16" s="123"/>
      <c r="D16" s="203"/>
      <c r="E16" s="203"/>
      <c r="F16" s="123"/>
    </row>
    <row r="17" spans="2:6" ht="27.75" customHeight="1" x14ac:dyDescent="0.4">
      <c r="B17" s="123">
        <v>10</v>
      </c>
      <c r="C17" s="123"/>
      <c r="D17" s="203"/>
      <c r="E17" s="203"/>
      <c r="F17" s="123"/>
    </row>
    <row r="18" spans="2:6" ht="27.75" customHeight="1" x14ac:dyDescent="0.4">
      <c r="B18" s="123">
        <v>11</v>
      </c>
      <c r="C18" s="123"/>
      <c r="D18" s="203"/>
      <c r="E18" s="203"/>
      <c r="F18" s="123"/>
    </row>
    <row r="19" spans="2:6" ht="27.75" customHeight="1" x14ac:dyDescent="0.4">
      <c r="B19" s="123">
        <v>12</v>
      </c>
      <c r="C19" s="123"/>
      <c r="D19" s="203"/>
      <c r="E19" s="203"/>
      <c r="F19" s="123"/>
    </row>
    <row r="20" spans="2:6" ht="27.75" customHeight="1" x14ac:dyDescent="0.4">
      <c r="B20" s="123">
        <v>13</v>
      </c>
      <c r="C20" s="123"/>
      <c r="D20" s="203"/>
      <c r="E20" s="203"/>
      <c r="F20" s="123"/>
    </row>
    <row r="21" spans="2:6" ht="27.75" customHeight="1" x14ac:dyDescent="0.4">
      <c r="B21" s="123">
        <v>14</v>
      </c>
      <c r="C21" s="123"/>
      <c r="D21" s="203"/>
      <c r="E21" s="203"/>
      <c r="F21" s="204"/>
    </row>
    <row r="22" spans="2:6" ht="27.75" customHeight="1" x14ac:dyDescent="0.4">
      <c r="B22" s="123">
        <v>15</v>
      </c>
      <c r="C22" s="123"/>
      <c r="D22" s="203"/>
      <c r="E22" s="203"/>
      <c r="F22" s="204"/>
    </row>
    <row r="23" spans="2:6" ht="27.75" customHeight="1" x14ac:dyDescent="0.4">
      <c r="B23" s="123">
        <v>16</v>
      </c>
      <c r="C23" s="123"/>
      <c r="D23" s="203"/>
      <c r="E23" s="203"/>
      <c r="F23" s="204"/>
    </row>
    <row r="24" spans="2:6" ht="27.75" customHeight="1" x14ac:dyDescent="0.4">
      <c r="B24" s="123">
        <v>17</v>
      </c>
      <c r="C24" s="123"/>
      <c r="D24" s="203"/>
      <c r="E24" s="203"/>
      <c r="F24" s="204"/>
    </row>
    <row r="25" spans="2:6" ht="27.75" customHeight="1" x14ac:dyDescent="0.4">
      <c r="B25" s="123">
        <v>18</v>
      </c>
      <c r="C25" s="123"/>
      <c r="D25" s="203"/>
      <c r="E25" s="203"/>
      <c r="F25" s="204"/>
    </row>
    <row r="26" spans="2:6" ht="27.75" customHeight="1" x14ac:dyDescent="0.4">
      <c r="B26" s="123">
        <v>19</v>
      </c>
      <c r="C26" s="123"/>
      <c r="D26" s="203"/>
      <c r="E26" s="203"/>
      <c r="F26" s="123"/>
    </row>
    <row r="27" spans="2:6" ht="27.75" customHeight="1" x14ac:dyDescent="0.4">
      <c r="B27" s="123">
        <v>20</v>
      </c>
      <c r="C27" s="123"/>
      <c r="D27" s="203"/>
      <c r="E27" s="203"/>
      <c r="F27" s="123"/>
    </row>
    <row r="28" spans="2:6" ht="27.75" customHeight="1" x14ac:dyDescent="0.4">
      <c r="B28" s="280" t="s">
        <v>8</v>
      </c>
      <c r="C28" s="281"/>
      <c r="D28" s="282"/>
      <c r="E28" s="203">
        <f>SUM(E8:E27)</f>
        <v>0</v>
      </c>
      <c r="F28" s="256"/>
    </row>
    <row r="29" spans="2:6" ht="17.25" customHeight="1" x14ac:dyDescent="0.4">
      <c r="B29" s="1" t="s">
        <v>774</v>
      </c>
    </row>
  </sheetData>
  <mergeCells count="2">
    <mergeCell ref="B2:H2"/>
    <mergeCell ref="B28:D28"/>
  </mergeCells>
  <phoneticPr fontId="1"/>
  <pageMargins left="0.7" right="0.7" top="0.75" bottom="0.75" header="0.3" footer="0.3"/>
  <pageSetup paperSize="9" scale="61" fitToHeight="0" orientation="portrait" r:id="rId1"/>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B1:N33"/>
  <sheetViews>
    <sheetView zoomScale="112" zoomScaleNormal="112" workbookViewId="0">
      <selection activeCell="B2" sqref="B2"/>
    </sheetView>
  </sheetViews>
  <sheetFormatPr defaultColWidth="9" defaultRowHeight="18.75" x14ac:dyDescent="0.4"/>
  <cols>
    <col min="1" max="1" width="3.25" style="238" customWidth="1"/>
    <col min="2" max="2" width="4.125" style="238" customWidth="1"/>
    <col min="3" max="3" width="11.625" style="238" customWidth="1"/>
    <col min="4" max="4" width="7.75" style="238" customWidth="1"/>
    <col min="5" max="5" width="28.75" style="238" customWidth="1"/>
    <col min="6" max="11" width="7.5" style="238" customWidth="1"/>
    <col min="12" max="12" width="6" style="238" customWidth="1"/>
    <col min="13" max="13" width="6.375" style="238" customWidth="1"/>
    <col min="14" max="14" width="17.25" style="238" customWidth="1"/>
    <col min="15" max="15" width="6" style="238" customWidth="1"/>
    <col min="16" max="16384" width="9" style="238"/>
  </cols>
  <sheetData>
    <row r="1" spans="2:14" x14ac:dyDescent="0.4">
      <c r="B1" s="239" t="s">
        <v>830</v>
      </c>
    </row>
    <row r="2" spans="2:14" ht="19.5" x14ac:dyDescent="0.4">
      <c r="B2" s="240" t="s">
        <v>855</v>
      </c>
    </row>
    <row r="3" spans="2:14" ht="6" customHeight="1" x14ac:dyDescent="0.4"/>
    <row r="4" spans="2:14" ht="19.899999999999999" customHeight="1" x14ac:dyDescent="0.4">
      <c r="B4" s="809" t="s">
        <v>734</v>
      </c>
      <c r="C4" s="809"/>
      <c r="D4" s="809">
        <f>'別紙B-2'!U8</f>
        <v>0</v>
      </c>
      <c r="E4" s="809"/>
    </row>
    <row r="5" spans="2:14" ht="7.9" customHeight="1" x14ac:dyDescent="0.4"/>
    <row r="6" spans="2:14" ht="22.9" customHeight="1" x14ac:dyDescent="0.4">
      <c r="B6" s="809" t="s">
        <v>831</v>
      </c>
      <c r="C6" s="809"/>
      <c r="D6" s="809"/>
      <c r="E6" s="809"/>
      <c r="F6" s="809" t="s">
        <v>832</v>
      </c>
      <c r="G6" s="809"/>
      <c r="H6" s="809"/>
      <c r="I6" s="809" t="s">
        <v>833</v>
      </c>
      <c r="J6" s="809"/>
      <c r="K6" s="809"/>
      <c r="L6" s="829" t="s">
        <v>834</v>
      </c>
      <c r="M6" s="808"/>
      <c r="N6" s="809" t="s">
        <v>151</v>
      </c>
    </row>
    <row r="7" spans="2:14" ht="33" customHeight="1" thickBot="1" x14ac:dyDescent="0.45">
      <c r="B7" s="822" t="s">
        <v>835</v>
      </c>
      <c r="C7" s="822"/>
      <c r="D7" s="241" t="s">
        <v>836</v>
      </c>
      <c r="E7" s="242" t="s">
        <v>837</v>
      </c>
      <c r="F7" s="243" t="s">
        <v>838</v>
      </c>
      <c r="G7" s="244" t="s">
        <v>839</v>
      </c>
      <c r="H7" s="245" t="s">
        <v>6</v>
      </c>
      <c r="I7" s="243" t="s">
        <v>838</v>
      </c>
      <c r="J7" s="244" t="s">
        <v>839</v>
      </c>
      <c r="K7" s="245" t="s">
        <v>6</v>
      </c>
      <c r="L7" s="246"/>
      <c r="M7" s="247" t="s">
        <v>185</v>
      </c>
      <c r="N7" s="822"/>
    </row>
    <row r="8" spans="2:14" ht="19.5" thickTop="1" x14ac:dyDescent="0.4">
      <c r="B8" s="823" t="s">
        <v>840</v>
      </c>
      <c r="C8" s="817" t="s">
        <v>344</v>
      </c>
      <c r="D8" s="254">
        <v>1</v>
      </c>
      <c r="E8" s="248" t="s">
        <v>841</v>
      </c>
      <c r="F8" s="824"/>
      <c r="G8" s="825"/>
      <c r="H8" s="826"/>
      <c r="I8" s="824"/>
      <c r="J8" s="825"/>
      <c r="K8" s="826"/>
      <c r="L8" s="827"/>
      <c r="M8" s="828"/>
      <c r="N8" s="248"/>
    </row>
    <row r="9" spans="2:14" x14ac:dyDescent="0.4">
      <c r="B9" s="808"/>
      <c r="C9" s="809"/>
      <c r="D9" s="249">
        <v>2</v>
      </c>
      <c r="E9" s="250" t="s">
        <v>842</v>
      </c>
      <c r="F9" s="251"/>
      <c r="G9" s="251"/>
      <c r="H9" s="251"/>
      <c r="I9" s="251"/>
      <c r="J9" s="251"/>
      <c r="K9" s="251"/>
      <c r="L9" s="251">
        <f t="shared" ref="L9:L26" si="0">SUM(I9:K9)-SUM(F9:H9)</f>
        <v>0</v>
      </c>
      <c r="M9" s="252">
        <f>SUM(L9)</f>
        <v>0</v>
      </c>
      <c r="N9" s="250"/>
    </row>
    <row r="10" spans="2:14" x14ac:dyDescent="0.4">
      <c r="B10" s="808"/>
      <c r="C10" s="809" t="s">
        <v>843</v>
      </c>
      <c r="D10" s="249">
        <v>1</v>
      </c>
      <c r="E10" s="250" t="s">
        <v>841</v>
      </c>
      <c r="F10" s="810"/>
      <c r="G10" s="811"/>
      <c r="H10" s="812"/>
      <c r="I10" s="810"/>
      <c r="J10" s="811"/>
      <c r="K10" s="812"/>
      <c r="L10" s="813"/>
      <c r="M10" s="814"/>
      <c r="N10" s="250"/>
    </row>
    <row r="11" spans="2:14" x14ac:dyDescent="0.4">
      <c r="B11" s="808"/>
      <c r="C11" s="809"/>
      <c r="D11" s="249">
        <v>2</v>
      </c>
      <c r="E11" s="250" t="s">
        <v>844</v>
      </c>
      <c r="F11" s="251"/>
      <c r="G11" s="251"/>
      <c r="H11" s="251"/>
      <c r="I11" s="251"/>
      <c r="J11" s="251"/>
      <c r="K11" s="251"/>
      <c r="L11" s="251">
        <f t="shared" si="0"/>
        <v>0</v>
      </c>
      <c r="M11" s="815">
        <f>SUM(L11:L14)</f>
        <v>0</v>
      </c>
      <c r="N11" s="250"/>
    </row>
    <row r="12" spans="2:14" x14ac:dyDescent="0.4">
      <c r="B12" s="808"/>
      <c r="C12" s="809"/>
      <c r="D12" s="249">
        <v>3</v>
      </c>
      <c r="E12" s="250" t="s">
        <v>845</v>
      </c>
      <c r="F12" s="251"/>
      <c r="G12" s="251"/>
      <c r="H12" s="251"/>
      <c r="I12" s="251"/>
      <c r="J12" s="251"/>
      <c r="K12" s="251"/>
      <c r="L12" s="251">
        <f t="shared" si="0"/>
        <v>0</v>
      </c>
      <c r="M12" s="816"/>
      <c r="N12" s="250"/>
    </row>
    <row r="13" spans="2:14" x14ac:dyDescent="0.4">
      <c r="B13" s="808"/>
      <c r="C13" s="809"/>
      <c r="D13" s="249">
        <v>4</v>
      </c>
      <c r="E13" s="250" t="s">
        <v>846</v>
      </c>
      <c r="F13" s="251"/>
      <c r="G13" s="251"/>
      <c r="H13" s="251"/>
      <c r="I13" s="251"/>
      <c r="J13" s="251"/>
      <c r="K13" s="251"/>
      <c r="L13" s="251">
        <f t="shared" si="0"/>
        <v>0</v>
      </c>
      <c r="M13" s="816"/>
      <c r="N13" s="250"/>
    </row>
    <row r="14" spans="2:14" x14ac:dyDescent="0.4">
      <c r="B14" s="808"/>
      <c r="C14" s="809"/>
      <c r="D14" s="249">
        <v>5</v>
      </c>
      <c r="E14" s="250" t="s">
        <v>856</v>
      </c>
      <c r="F14" s="251"/>
      <c r="G14" s="251"/>
      <c r="H14" s="251"/>
      <c r="I14" s="251"/>
      <c r="J14" s="251"/>
      <c r="K14" s="251"/>
      <c r="L14" s="251">
        <f t="shared" si="0"/>
        <v>0</v>
      </c>
      <c r="M14" s="817"/>
      <c r="N14" s="250"/>
    </row>
    <row r="15" spans="2:14" ht="18" customHeight="1" x14ac:dyDescent="0.4">
      <c r="B15" s="808" t="s">
        <v>847</v>
      </c>
      <c r="C15" s="808" t="s">
        <v>350</v>
      </c>
      <c r="D15" s="253">
        <v>1</v>
      </c>
      <c r="E15" s="250" t="s">
        <v>841</v>
      </c>
      <c r="F15" s="810"/>
      <c r="G15" s="811"/>
      <c r="H15" s="812"/>
      <c r="I15" s="810"/>
      <c r="J15" s="811"/>
      <c r="K15" s="812"/>
      <c r="L15" s="813"/>
      <c r="M15" s="814"/>
      <c r="N15" s="250"/>
    </row>
    <row r="16" spans="2:14" x14ac:dyDescent="0.4">
      <c r="B16" s="808"/>
      <c r="C16" s="809"/>
      <c r="D16" s="249">
        <v>2</v>
      </c>
      <c r="E16" s="250" t="s">
        <v>848</v>
      </c>
      <c r="F16" s="251"/>
      <c r="G16" s="251"/>
      <c r="H16" s="251"/>
      <c r="I16" s="251"/>
      <c r="J16" s="251"/>
      <c r="K16" s="251"/>
      <c r="L16" s="251">
        <f t="shared" si="0"/>
        <v>0</v>
      </c>
      <c r="M16" s="815">
        <f>SUM(L16:L20)</f>
        <v>0</v>
      </c>
      <c r="N16" s="250"/>
    </row>
    <row r="17" spans="2:14" ht="18" customHeight="1" x14ac:dyDescent="0.4">
      <c r="B17" s="808"/>
      <c r="C17" s="809"/>
      <c r="D17" s="818">
        <v>3</v>
      </c>
      <c r="E17" s="250" t="s">
        <v>857</v>
      </c>
      <c r="F17" s="251"/>
      <c r="G17" s="251"/>
      <c r="H17" s="251"/>
      <c r="I17" s="251"/>
      <c r="J17" s="251"/>
      <c r="K17" s="251"/>
      <c r="L17" s="251">
        <f t="shared" si="0"/>
        <v>0</v>
      </c>
      <c r="M17" s="816"/>
      <c r="N17" s="250"/>
    </row>
    <row r="18" spans="2:14" x14ac:dyDescent="0.4">
      <c r="B18" s="808"/>
      <c r="C18" s="809"/>
      <c r="D18" s="819"/>
      <c r="E18" s="250" t="s">
        <v>858</v>
      </c>
      <c r="F18" s="251"/>
      <c r="G18" s="251"/>
      <c r="H18" s="251"/>
      <c r="I18" s="251"/>
      <c r="J18" s="251"/>
      <c r="K18" s="251"/>
      <c r="L18" s="251">
        <f t="shared" si="0"/>
        <v>0</v>
      </c>
      <c r="M18" s="816"/>
      <c r="N18" s="250"/>
    </row>
    <row r="19" spans="2:14" x14ac:dyDescent="0.4">
      <c r="B19" s="808"/>
      <c r="C19" s="809"/>
      <c r="D19" s="819"/>
      <c r="E19" s="250" t="s">
        <v>859</v>
      </c>
      <c r="F19" s="251"/>
      <c r="G19" s="251"/>
      <c r="H19" s="251"/>
      <c r="I19" s="251"/>
      <c r="J19" s="251"/>
      <c r="K19" s="251"/>
      <c r="L19" s="251">
        <f t="shared" si="0"/>
        <v>0</v>
      </c>
      <c r="M19" s="816"/>
      <c r="N19" s="250"/>
    </row>
    <row r="20" spans="2:14" x14ac:dyDescent="0.4">
      <c r="B20" s="808"/>
      <c r="C20" s="809"/>
      <c r="D20" s="820"/>
      <c r="E20" s="255" t="s">
        <v>860</v>
      </c>
      <c r="F20" s="251"/>
      <c r="G20" s="251"/>
      <c r="H20" s="251"/>
      <c r="I20" s="251"/>
      <c r="J20" s="251"/>
      <c r="K20" s="251"/>
      <c r="L20" s="251">
        <f t="shared" si="0"/>
        <v>0</v>
      </c>
      <c r="M20" s="817"/>
      <c r="N20" s="250"/>
    </row>
    <row r="21" spans="2:14" ht="19.149999999999999" customHeight="1" x14ac:dyDescent="0.4">
      <c r="B21" s="808"/>
      <c r="C21" s="808" t="s">
        <v>849</v>
      </c>
      <c r="D21" s="249">
        <v>1</v>
      </c>
      <c r="E21" s="250" t="s">
        <v>841</v>
      </c>
      <c r="F21" s="810"/>
      <c r="G21" s="811"/>
      <c r="H21" s="812"/>
      <c r="I21" s="810"/>
      <c r="J21" s="811"/>
      <c r="K21" s="812"/>
      <c r="L21" s="813"/>
      <c r="M21" s="814"/>
      <c r="N21" s="250"/>
    </row>
    <row r="22" spans="2:14" ht="18" customHeight="1" x14ac:dyDescent="0.4">
      <c r="B22" s="808"/>
      <c r="C22" s="808"/>
      <c r="D22" s="253">
        <v>2</v>
      </c>
      <c r="E22" s="250" t="s">
        <v>861</v>
      </c>
      <c r="F22" s="251"/>
      <c r="G22" s="251"/>
      <c r="H22" s="251"/>
      <c r="I22" s="251"/>
      <c r="J22" s="251"/>
      <c r="K22" s="251"/>
      <c r="L22" s="251">
        <f>SUM(I22:K22)-SUM(F22:H22)</f>
        <v>0</v>
      </c>
      <c r="M22" s="815">
        <f>SUM(L22:L24)</f>
        <v>0</v>
      </c>
      <c r="N22" s="250"/>
    </row>
    <row r="23" spans="2:14" x14ac:dyDescent="0.4">
      <c r="B23" s="808"/>
      <c r="C23" s="808"/>
      <c r="D23" s="249">
        <v>3</v>
      </c>
      <c r="E23" s="250" t="s">
        <v>862</v>
      </c>
      <c r="F23" s="251"/>
      <c r="G23" s="251"/>
      <c r="H23" s="251"/>
      <c r="I23" s="251"/>
      <c r="J23" s="251"/>
      <c r="K23" s="251"/>
      <c r="L23" s="251">
        <f>SUM(I23:K23)-SUM(F23:H23)</f>
        <v>0</v>
      </c>
      <c r="M23" s="816"/>
      <c r="N23" s="250"/>
    </row>
    <row r="24" spans="2:14" x14ac:dyDescent="0.4">
      <c r="B24" s="808"/>
      <c r="C24" s="808"/>
      <c r="D24" s="249">
        <v>4</v>
      </c>
      <c r="E24" s="250" t="s">
        <v>850</v>
      </c>
      <c r="F24" s="251"/>
      <c r="G24" s="251"/>
      <c r="H24" s="251"/>
      <c r="I24" s="251"/>
      <c r="J24" s="251"/>
      <c r="K24" s="251"/>
      <c r="L24" s="251">
        <f t="shared" si="0"/>
        <v>0</v>
      </c>
      <c r="M24" s="817"/>
      <c r="N24" s="250"/>
    </row>
    <row r="25" spans="2:14" x14ac:dyDescent="0.4">
      <c r="B25" s="808"/>
      <c r="C25" s="821" t="s">
        <v>851</v>
      </c>
      <c r="D25" s="249">
        <v>1</v>
      </c>
      <c r="E25" s="250" t="s">
        <v>852</v>
      </c>
      <c r="F25" s="251"/>
      <c r="G25" s="259"/>
      <c r="H25" s="251"/>
      <c r="I25" s="251"/>
      <c r="K25" s="251"/>
      <c r="L25" s="251">
        <f t="shared" si="0"/>
        <v>0</v>
      </c>
      <c r="M25" s="815">
        <f>SUM(L25:L26)</f>
        <v>0</v>
      </c>
      <c r="N25" s="250"/>
    </row>
    <row r="26" spans="2:14" x14ac:dyDescent="0.4">
      <c r="B26" s="808"/>
      <c r="C26" s="821"/>
      <c r="D26" s="249">
        <v>2</v>
      </c>
      <c r="E26" s="250" t="s">
        <v>853</v>
      </c>
      <c r="F26" s="251"/>
      <c r="G26" s="251"/>
      <c r="H26" s="251"/>
      <c r="I26" s="251"/>
      <c r="J26" s="251"/>
      <c r="K26" s="251"/>
      <c r="L26" s="251">
        <f t="shared" si="0"/>
        <v>0</v>
      </c>
      <c r="M26" s="817"/>
      <c r="N26" s="250"/>
    </row>
    <row r="27" spans="2:14" ht="21" customHeight="1" x14ac:dyDescent="0.4">
      <c r="B27" s="238" t="s">
        <v>854</v>
      </c>
    </row>
    <row r="28" spans="2:14" x14ac:dyDescent="0.4">
      <c r="B28" s="238" t="s">
        <v>863</v>
      </c>
    </row>
    <row r="32" spans="2:14" x14ac:dyDescent="0.4">
      <c r="L32" s="258"/>
    </row>
    <row r="33" spans="12:12" x14ac:dyDescent="0.4">
      <c r="L33" s="258"/>
    </row>
  </sheetData>
  <mergeCells count="32">
    <mergeCell ref="B4:C4"/>
    <mergeCell ref="D4:E4"/>
    <mergeCell ref="B6:E6"/>
    <mergeCell ref="F6:H6"/>
    <mergeCell ref="I6:K6"/>
    <mergeCell ref="N6:N7"/>
    <mergeCell ref="B7:C7"/>
    <mergeCell ref="B8:B14"/>
    <mergeCell ref="C8:C9"/>
    <mergeCell ref="F8:H8"/>
    <mergeCell ref="I8:K8"/>
    <mergeCell ref="L8:M8"/>
    <mergeCell ref="C10:C14"/>
    <mergeCell ref="F10:H10"/>
    <mergeCell ref="I10:K10"/>
    <mergeCell ref="L6:M6"/>
    <mergeCell ref="L10:M10"/>
    <mergeCell ref="M11:M14"/>
    <mergeCell ref="B15:B26"/>
    <mergeCell ref="C15:C20"/>
    <mergeCell ref="F15:H15"/>
    <mergeCell ref="I15:K15"/>
    <mergeCell ref="L15:M15"/>
    <mergeCell ref="M16:M20"/>
    <mergeCell ref="D17:D20"/>
    <mergeCell ref="C21:C24"/>
    <mergeCell ref="F21:H21"/>
    <mergeCell ref="I21:K21"/>
    <mergeCell ref="L21:M21"/>
    <mergeCell ref="M22:M24"/>
    <mergeCell ref="C25:C26"/>
    <mergeCell ref="M25:M26"/>
  </mergeCells>
  <phoneticPr fontId="1"/>
  <pageMargins left="0.7" right="0.7" top="0.75" bottom="0.75" header="0.3" footer="0.3"/>
  <pageSetup paperSize="9" scale="93"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6865" r:id="rId4" name="Check Box 1">
              <controlPr defaultSize="0" autoFill="0" autoLine="0" autoPict="0">
                <anchor moveWithCells="1">
                  <from>
                    <xdr:col>9</xdr:col>
                    <xdr:colOff>171450</xdr:colOff>
                    <xdr:row>7</xdr:row>
                    <xdr:rowOff>0</xdr:rowOff>
                  </from>
                  <to>
                    <xdr:col>9</xdr:col>
                    <xdr:colOff>466725</xdr:colOff>
                    <xdr:row>7</xdr:row>
                    <xdr:rowOff>228600</xdr:rowOff>
                  </to>
                </anchor>
              </controlPr>
            </control>
          </mc:Choice>
        </mc:AlternateContent>
        <mc:AlternateContent xmlns:mc="http://schemas.openxmlformats.org/markup-compatibility/2006">
          <mc:Choice Requires="x14">
            <control shapeId="36866" r:id="rId5" name="Check Box 2">
              <controlPr defaultSize="0" autoFill="0" autoLine="0" autoPict="0">
                <anchor moveWithCells="1">
                  <from>
                    <xdr:col>6</xdr:col>
                    <xdr:colOff>180975</xdr:colOff>
                    <xdr:row>6</xdr:row>
                    <xdr:rowOff>409575</xdr:rowOff>
                  </from>
                  <to>
                    <xdr:col>6</xdr:col>
                    <xdr:colOff>476250</xdr:colOff>
                    <xdr:row>7</xdr:row>
                    <xdr:rowOff>238125</xdr:rowOff>
                  </to>
                </anchor>
              </controlPr>
            </control>
          </mc:Choice>
        </mc:AlternateContent>
        <mc:AlternateContent xmlns:mc="http://schemas.openxmlformats.org/markup-compatibility/2006">
          <mc:Choice Requires="x14">
            <control shapeId="36867" r:id="rId6" name="Check Box 3">
              <controlPr defaultSize="0" autoFill="0" autoLine="0" autoPict="0">
                <anchor moveWithCells="1">
                  <from>
                    <xdr:col>9</xdr:col>
                    <xdr:colOff>133350</xdr:colOff>
                    <xdr:row>8</xdr:row>
                    <xdr:rowOff>219075</xdr:rowOff>
                  </from>
                  <to>
                    <xdr:col>9</xdr:col>
                    <xdr:colOff>419100</xdr:colOff>
                    <xdr:row>9</xdr:row>
                    <xdr:rowOff>228600</xdr:rowOff>
                  </to>
                </anchor>
              </controlPr>
            </control>
          </mc:Choice>
        </mc:AlternateContent>
        <mc:AlternateContent xmlns:mc="http://schemas.openxmlformats.org/markup-compatibility/2006">
          <mc:Choice Requires="x14">
            <control shapeId="36868" r:id="rId7" name="Check Box 4">
              <controlPr defaultSize="0" autoFill="0" autoLine="0" autoPict="0">
                <anchor moveWithCells="1">
                  <from>
                    <xdr:col>6</xdr:col>
                    <xdr:colOff>142875</xdr:colOff>
                    <xdr:row>8</xdr:row>
                    <xdr:rowOff>209550</xdr:rowOff>
                  </from>
                  <to>
                    <xdr:col>6</xdr:col>
                    <xdr:colOff>428625</xdr:colOff>
                    <xdr:row>10</xdr:row>
                    <xdr:rowOff>19050</xdr:rowOff>
                  </to>
                </anchor>
              </controlPr>
            </control>
          </mc:Choice>
        </mc:AlternateContent>
        <mc:AlternateContent xmlns:mc="http://schemas.openxmlformats.org/markup-compatibility/2006">
          <mc:Choice Requires="x14">
            <control shapeId="36869" r:id="rId8" name="Check Box 5">
              <controlPr defaultSize="0" autoFill="0" autoLine="0" autoPict="0">
                <anchor moveWithCells="1">
                  <from>
                    <xdr:col>9</xdr:col>
                    <xdr:colOff>133350</xdr:colOff>
                    <xdr:row>14</xdr:row>
                    <xdr:rowOff>9525</xdr:rowOff>
                  </from>
                  <to>
                    <xdr:col>9</xdr:col>
                    <xdr:colOff>419100</xdr:colOff>
                    <xdr:row>14</xdr:row>
                    <xdr:rowOff>209550</xdr:rowOff>
                  </to>
                </anchor>
              </controlPr>
            </control>
          </mc:Choice>
        </mc:AlternateContent>
        <mc:AlternateContent xmlns:mc="http://schemas.openxmlformats.org/markup-compatibility/2006">
          <mc:Choice Requires="x14">
            <control shapeId="36870" r:id="rId9" name="Check Box 6">
              <controlPr defaultSize="0" autoFill="0" autoLine="0" autoPict="0">
                <anchor moveWithCells="1">
                  <from>
                    <xdr:col>6</xdr:col>
                    <xdr:colOff>142875</xdr:colOff>
                    <xdr:row>14</xdr:row>
                    <xdr:rowOff>9525</xdr:rowOff>
                  </from>
                  <to>
                    <xdr:col>6</xdr:col>
                    <xdr:colOff>438150</xdr:colOff>
                    <xdr:row>15</xdr:row>
                    <xdr:rowOff>0</xdr:rowOff>
                  </to>
                </anchor>
              </controlPr>
            </control>
          </mc:Choice>
        </mc:AlternateContent>
        <mc:AlternateContent xmlns:mc="http://schemas.openxmlformats.org/markup-compatibility/2006">
          <mc:Choice Requires="x14">
            <control shapeId="36871" r:id="rId10" name="Check Box 7">
              <controlPr defaultSize="0" autoFill="0" autoLine="0" autoPict="0">
                <anchor moveWithCells="1">
                  <from>
                    <xdr:col>9</xdr:col>
                    <xdr:colOff>142875</xdr:colOff>
                    <xdr:row>20</xdr:row>
                    <xdr:rowOff>19050</xdr:rowOff>
                  </from>
                  <to>
                    <xdr:col>9</xdr:col>
                    <xdr:colOff>428625</xdr:colOff>
                    <xdr:row>21</xdr:row>
                    <xdr:rowOff>0</xdr:rowOff>
                  </to>
                </anchor>
              </controlPr>
            </control>
          </mc:Choice>
        </mc:AlternateContent>
        <mc:AlternateContent xmlns:mc="http://schemas.openxmlformats.org/markup-compatibility/2006">
          <mc:Choice Requires="x14">
            <control shapeId="36872" r:id="rId11" name="Check Box 8">
              <controlPr defaultSize="0" autoFill="0" autoLine="0" autoPict="0">
                <anchor moveWithCells="1">
                  <from>
                    <xdr:col>6</xdr:col>
                    <xdr:colOff>142875</xdr:colOff>
                    <xdr:row>20</xdr:row>
                    <xdr:rowOff>0</xdr:rowOff>
                  </from>
                  <to>
                    <xdr:col>6</xdr:col>
                    <xdr:colOff>438150</xdr:colOff>
                    <xdr:row>21</xdr:row>
                    <xdr:rowOff>0</xdr:rowOff>
                  </to>
                </anchor>
              </controlPr>
            </control>
          </mc:Choice>
        </mc:AlternateContent>
      </controls>
    </mc:Choice>
  </mc:AlternateConten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K39" sqref="A39:K41"/>
    </sheetView>
  </sheetViews>
  <sheetFormatPr defaultRowHeight="18.75" x14ac:dyDescent="0.4"/>
  <sheetData/>
  <phoneticPr fontId="1"/>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rgb="FFFFFF00"/>
  </sheetPr>
  <dimension ref="A1:AU77"/>
  <sheetViews>
    <sheetView topLeftCell="N1" zoomScale="120" zoomScaleNormal="120" workbookViewId="0">
      <selection activeCell="V6" sqref="V6"/>
    </sheetView>
  </sheetViews>
  <sheetFormatPr defaultColWidth="9" defaultRowHeight="12" x14ac:dyDescent="0.4"/>
  <cols>
    <col min="1" max="1" width="11" style="7" bestFit="1" customWidth="1"/>
    <col min="2" max="2" width="11.375" style="7" customWidth="1"/>
    <col min="3" max="3" width="8.875" style="7" customWidth="1"/>
    <col min="4" max="5" width="9" style="7"/>
    <col min="6" max="6" width="10.75" style="7" customWidth="1"/>
    <col min="7" max="7" width="11.375" style="7" bestFit="1" customWidth="1"/>
    <col min="8" max="9" width="9" style="7"/>
    <col min="10" max="11" width="8.875" style="7" customWidth="1"/>
    <col min="12" max="13" width="24.125" style="7" customWidth="1"/>
    <col min="14" max="14" width="7.5" style="7" customWidth="1"/>
    <col min="15" max="19" width="15.875" style="7" customWidth="1"/>
    <col min="20" max="20" width="9.625" style="7" bestFit="1" customWidth="1"/>
    <col min="21" max="21" width="10.625" style="7" customWidth="1"/>
    <col min="22" max="22" width="14.25" style="7" bestFit="1" customWidth="1"/>
    <col min="23" max="43" width="9" style="7"/>
    <col min="44" max="44" width="14.375" style="7" customWidth="1"/>
    <col min="45" max="45" width="9.375" style="7" customWidth="1"/>
    <col min="46" max="46" width="14.375" style="7" customWidth="1"/>
    <col min="47" max="47" width="9.25" style="7" bestFit="1" customWidth="1"/>
    <col min="48" max="16384" width="9" style="7"/>
  </cols>
  <sheetData>
    <row r="1" spans="1:47" x14ac:dyDescent="0.4">
      <c r="A1" s="7" t="s">
        <v>12</v>
      </c>
      <c r="B1" s="7" t="s">
        <v>149</v>
      </c>
      <c r="C1" s="7" t="s">
        <v>159</v>
      </c>
      <c r="D1" s="7" t="s">
        <v>13</v>
      </c>
      <c r="E1" s="7" t="s">
        <v>167</v>
      </c>
      <c r="F1" s="7" t="s">
        <v>169</v>
      </c>
      <c r="G1" s="7" t="s">
        <v>14</v>
      </c>
      <c r="H1" s="7" t="s">
        <v>380</v>
      </c>
      <c r="I1" s="7" t="s">
        <v>381</v>
      </c>
      <c r="J1" s="7" t="s">
        <v>15</v>
      </c>
      <c r="K1" s="7" t="s">
        <v>422</v>
      </c>
      <c r="L1" s="7" t="s">
        <v>16</v>
      </c>
      <c r="M1" s="7" t="s">
        <v>339</v>
      </c>
      <c r="N1" s="7" t="s">
        <v>340</v>
      </c>
      <c r="O1" s="7" t="s">
        <v>330</v>
      </c>
      <c r="P1" s="7" t="s">
        <v>331</v>
      </c>
      <c r="Q1" s="7" t="s">
        <v>332</v>
      </c>
      <c r="R1" s="7" t="s">
        <v>333</v>
      </c>
      <c r="S1" s="7" t="s">
        <v>334</v>
      </c>
      <c r="T1" s="7" t="s">
        <v>189</v>
      </c>
      <c r="U1" s="7" t="s">
        <v>164</v>
      </c>
      <c r="V1" s="7" t="s">
        <v>17</v>
      </c>
      <c r="W1" s="7" t="s">
        <v>154</v>
      </c>
      <c r="X1" s="7" t="s">
        <v>155</v>
      </c>
      <c r="Y1" s="7" t="s">
        <v>156</v>
      </c>
      <c r="Z1" s="7" t="s">
        <v>157</v>
      </c>
      <c r="AA1" s="7" t="s">
        <v>158</v>
      </c>
      <c r="AB1" s="7" t="s">
        <v>182</v>
      </c>
      <c r="AD1" s="8" t="s">
        <v>195</v>
      </c>
      <c r="AE1" s="8" t="s">
        <v>196</v>
      </c>
      <c r="AF1" s="8" t="s">
        <v>197</v>
      </c>
      <c r="AG1" s="8" t="s">
        <v>198</v>
      </c>
      <c r="AH1" s="8" t="s">
        <v>199</v>
      </c>
      <c r="AI1" s="8" t="s">
        <v>200</v>
      </c>
      <c r="AJ1" s="8" t="s">
        <v>201</v>
      </c>
      <c r="AK1" s="8" t="s">
        <v>202</v>
      </c>
      <c r="AL1" s="11" t="s">
        <v>203</v>
      </c>
      <c r="AM1" s="9" t="s">
        <v>287</v>
      </c>
      <c r="AN1" s="10" t="s">
        <v>289</v>
      </c>
      <c r="AO1" s="10" t="s">
        <v>285</v>
      </c>
      <c r="AQ1" s="7" t="s">
        <v>357</v>
      </c>
      <c r="AR1" s="7" t="s">
        <v>792</v>
      </c>
      <c r="AS1" s="7" t="s">
        <v>793</v>
      </c>
      <c r="AT1" s="7" t="s">
        <v>792</v>
      </c>
      <c r="AU1" s="7" t="s">
        <v>791</v>
      </c>
    </row>
    <row r="2" spans="1:47" x14ac:dyDescent="0.4">
      <c r="A2" s="7" t="s">
        <v>18</v>
      </c>
      <c r="B2" s="7" t="s">
        <v>186</v>
      </c>
      <c r="C2" s="7" t="s">
        <v>19</v>
      </c>
      <c r="D2" s="12" t="s">
        <v>20</v>
      </c>
      <c r="E2" s="30">
        <v>0.5</v>
      </c>
      <c r="F2" s="31">
        <v>0.33333333333333331</v>
      </c>
      <c r="G2" s="30">
        <v>0.5</v>
      </c>
      <c r="H2" s="44">
        <v>0.5</v>
      </c>
      <c r="I2" s="44">
        <v>0.83333333333333337</v>
      </c>
      <c r="J2" s="7" t="s">
        <v>21</v>
      </c>
      <c r="K2" s="7" t="s">
        <v>423</v>
      </c>
      <c r="L2" s="7" t="s">
        <v>22</v>
      </c>
      <c r="M2" s="7" t="s">
        <v>160</v>
      </c>
      <c r="N2" s="7" t="s">
        <v>341</v>
      </c>
      <c r="O2" s="7" t="s">
        <v>311</v>
      </c>
      <c r="P2" s="7" t="s">
        <v>324</v>
      </c>
      <c r="Q2" s="7" t="s">
        <v>313</v>
      </c>
      <c r="R2" s="7" t="s">
        <v>866</v>
      </c>
      <c r="S2" s="7" t="s">
        <v>336</v>
      </c>
      <c r="T2" s="7" t="s">
        <v>190</v>
      </c>
      <c r="U2" s="7" t="s">
        <v>166</v>
      </c>
      <c r="V2" s="7" t="s">
        <v>896</v>
      </c>
      <c r="W2" s="7" t="s">
        <v>406</v>
      </c>
      <c r="X2" s="7" t="s">
        <v>274</v>
      </c>
      <c r="Y2" s="7" t="s">
        <v>274</v>
      </c>
      <c r="Z2" s="7" t="s">
        <v>274</v>
      </c>
      <c r="AA2" s="7" t="s">
        <v>274</v>
      </c>
      <c r="AB2" s="7" t="s">
        <v>322</v>
      </c>
      <c r="AD2" s="13" t="s">
        <v>204</v>
      </c>
      <c r="AE2" s="13" t="s">
        <v>205</v>
      </c>
      <c r="AF2" s="13" t="s">
        <v>206</v>
      </c>
      <c r="AG2" s="14" t="s">
        <v>207</v>
      </c>
      <c r="AH2" s="14" t="s">
        <v>208</v>
      </c>
      <c r="AI2" s="14" t="s">
        <v>209</v>
      </c>
      <c r="AJ2" s="14" t="s">
        <v>210</v>
      </c>
      <c r="AK2" s="14" t="s">
        <v>211</v>
      </c>
      <c r="AL2" s="16" t="s">
        <v>213</v>
      </c>
      <c r="AM2" s="13" t="s">
        <v>205</v>
      </c>
      <c r="AN2" s="14" t="s">
        <v>236</v>
      </c>
      <c r="AO2" s="15" t="s">
        <v>212</v>
      </c>
      <c r="AQ2" s="7" t="s">
        <v>358</v>
      </c>
      <c r="AR2" s="7" t="s">
        <v>214</v>
      </c>
      <c r="AS2" s="208">
        <v>6819000</v>
      </c>
      <c r="AT2" s="7" t="s">
        <v>214</v>
      </c>
      <c r="AU2" s="7">
        <f t="shared" ref="AU2:AU11" si="0">AS2/1.1</f>
        <v>6199090.9090909082</v>
      </c>
    </row>
    <row r="3" spans="1:47" x14ac:dyDescent="0.4">
      <c r="A3" s="7" t="s">
        <v>23</v>
      </c>
      <c r="B3" s="7" t="s">
        <v>305</v>
      </c>
      <c r="C3" s="7" t="s">
        <v>24</v>
      </c>
      <c r="D3" s="12" t="s">
        <v>25</v>
      </c>
      <c r="E3" s="30" t="s">
        <v>168</v>
      </c>
      <c r="F3" s="30" t="s">
        <v>170</v>
      </c>
      <c r="G3" s="30" t="s">
        <v>168</v>
      </c>
      <c r="H3" s="44">
        <v>0.33333333333333331</v>
      </c>
      <c r="I3" s="44">
        <v>0.76923076923076927</v>
      </c>
      <c r="J3" s="7" t="s">
        <v>27</v>
      </c>
      <c r="K3" s="7" t="s">
        <v>424</v>
      </c>
      <c r="L3" s="7" t="s">
        <v>34</v>
      </c>
      <c r="M3" s="7" t="s">
        <v>161</v>
      </c>
      <c r="N3" s="7" t="s">
        <v>342</v>
      </c>
      <c r="O3" s="7" t="s">
        <v>312</v>
      </c>
      <c r="P3" s="7" t="s">
        <v>325</v>
      </c>
      <c r="Q3" s="7" t="s">
        <v>317</v>
      </c>
      <c r="R3" s="7" t="s">
        <v>867</v>
      </c>
      <c r="S3" s="7" t="s">
        <v>337</v>
      </c>
      <c r="T3" s="7" t="s">
        <v>191</v>
      </c>
      <c r="U3" s="7" t="s">
        <v>165</v>
      </c>
      <c r="V3" s="7" t="s">
        <v>897</v>
      </c>
      <c r="W3" s="7" t="s">
        <v>329</v>
      </c>
      <c r="X3" s="7" t="s">
        <v>284</v>
      </c>
      <c r="Y3" s="7" t="s">
        <v>284</v>
      </c>
      <c r="Z3" s="7" t="s">
        <v>284</v>
      </c>
      <c r="AA3" s="7" t="s">
        <v>284</v>
      </c>
      <c r="AB3" s="7" t="s">
        <v>321</v>
      </c>
      <c r="AD3" s="14" t="s">
        <v>214</v>
      </c>
      <c r="AE3" s="14" t="s">
        <v>215</v>
      </c>
      <c r="AF3" s="14" t="s">
        <v>216</v>
      </c>
      <c r="AG3" s="14" t="s">
        <v>217</v>
      </c>
      <c r="AH3" s="14" t="s">
        <v>218</v>
      </c>
      <c r="AI3" s="14" t="s">
        <v>219</v>
      </c>
      <c r="AJ3" s="14" t="s">
        <v>268</v>
      </c>
      <c r="AK3" s="14" t="s">
        <v>269</v>
      </c>
      <c r="AL3" s="16" t="s">
        <v>220</v>
      </c>
      <c r="AM3" s="14" t="s">
        <v>215</v>
      </c>
      <c r="AN3" s="14" t="s">
        <v>241</v>
      </c>
      <c r="AO3" s="15" t="s">
        <v>286</v>
      </c>
      <c r="AQ3" s="7" t="s">
        <v>359</v>
      </c>
      <c r="AR3" s="7" t="s">
        <v>221</v>
      </c>
      <c r="AS3" s="208">
        <v>8098000</v>
      </c>
      <c r="AT3" s="7" t="s">
        <v>221</v>
      </c>
      <c r="AU3" s="7">
        <f t="shared" si="0"/>
        <v>7361818.1818181816</v>
      </c>
    </row>
    <row r="4" spans="1:47" x14ac:dyDescent="0.4">
      <c r="A4" s="7" t="s">
        <v>28</v>
      </c>
      <c r="B4" s="7" t="s">
        <v>306</v>
      </c>
      <c r="C4" s="7" t="s">
        <v>29</v>
      </c>
      <c r="D4" s="12" t="s">
        <v>30</v>
      </c>
      <c r="E4" s="12"/>
      <c r="F4" s="30" t="s">
        <v>26</v>
      </c>
      <c r="G4" s="30">
        <v>0.33333333333333331</v>
      </c>
      <c r="H4" s="44">
        <v>0.65</v>
      </c>
      <c r="I4" s="44">
        <v>0.8666666666666667</v>
      </c>
      <c r="J4" s="7" t="s">
        <v>412</v>
      </c>
      <c r="K4" s="7" t="s">
        <v>425</v>
      </c>
      <c r="L4" s="7" t="s">
        <v>152</v>
      </c>
      <c r="M4" s="7" t="s">
        <v>162</v>
      </c>
      <c r="N4" s="7" t="s">
        <v>343</v>
      </c>
      <c r="O4" s="7" t="s">
        <v>313</v>
      </c>
      <c r="P4" s="7" t="s">
        <v>435</v>
      </c>
      <c r="Q4" s="7" t="s">
        <v>316</v>
      </c>
      <c r="R4" s="7" t="s">
        <v>865</v>
      </c>
      <c r="S4" s="7" t="s">
        <v>338</v>
      </c>
      <c r="T4" s="7" t="s">
        <v>188</v>
      </c>
      <c r="W4" s="7" t="s">
        <v>328</v>
      </c>
      <c r="X4" s="7" t="s">
        <v>283</v>
      </c>
      <c r="Y4" s="7" t="s">
        <v>283</v>
      </c>
      <c r="Z4" s="7" t="s">
        <v>283</v>
      </c>
      <c r="AA4" s="7" t="s">
        <v>283</v>
      </c>
      <c r="AB4" s="7" t="s">
        <v>174</v>
      </c>
      <c r="AD4" s="14" t="s">
        <v>221</v>
      </c>
      <c r="AE4" s="14" t="s">
        <v>222</v>
      </c>
      <c r="AF4" s="14" t="s">
        <v>223</v>
      </c>
      <c r="AG4" s="14" t="s">
        <v>230</v>
      </c>
      <c r="AH4" s="14" t="s">
        <v>224</v>
      </c>
      <c r="AI4" s="14" t="s">
        <v>225</v>
      </c>
      <c r="AJ4" s="14" t="s">
        <v>226</v>
      </c>
      <c r="AK4" s="14" t="s">
        <v>244</v>
      </c>
      <c r="AL4" s="16" t="s">
        <v>270</v>
      </c>
      <c r="AM4" s="14" t="s">
        <v>222</v>
      </c>
      <c r="AN4" s="14" t="s">
        <v>246</v>
      </c>
      <c r="AO4" s="15" t="s">
        <v>227</v>
      </c>
      <c r="AQ4" s="7" t="s">
        <v>360</v>
      </c>
      <c r="AR4" s="7" t="s">
        <v>790</v>
      </c>
      <c r="AS4" s="208">
        <v>5179000</v>
      </c>
      <c r="AT4" s="7" t="s">
        <v>790</v>
      </c>
      <c r="AU4" s="7">
        <f t="shared" si="0"/>
        <v>4708181.8181818174</v>
      </c>
    </row>
    <row r="5" spans="1:47" x14ac:dyDescent="0.4">
      <c r="A5" s="7" t="s">
        <v>32</v>
      </c>
      <c r="B5" s="7" t="s">
        <v>187</v>
      </c>
      <c r="C5" s="7" t="s">
        <v>33</v>
      </c>
      <c r="D5" s="12"/>
      <c r="E5" s="12"/>
      <c r="F5" s="30" t="s">
        <v>171</v>
      </c>
      <c r="G5" s="30" t="s">
        <v>170</v>
      </c>
      <c r="J5" s="7" t="s">
        <v>429</v>
      </c>
      <c r="K5" s="7" t="s">
        <v>426</v>
      </c>
      <c r="L5" s="7" t="s">
        <v>39</v>
      </c>
      <c r="M5" s="7" t="s">
        <v>163</v>
      </c>
      <c r="N5" s="7" t="s">
        <v>344</v>
      </c>
      <c r="O5" s="7" t="s">
        <v>317</v>
      </c>
      <c r="P5" s="7" t="s">
        <v>335</v>
      </c>
      <c r="Q5" s="7" t="s">
        <v>319</v>
      </c>
      <c r="R5" s="7" t="s">
        <v>337</v>
      </c>
      <c r="S5" s="7" t="s">
        <v>318</v>
      </c>
      <c r="T5" s="7" t="s">
        <v>192</v>
      </c>
      <c r="X5" s="7" t="s">
        <v>282</v>
      </c>
      <c r="Y5" s="7" t="s">
        <v>282</v>
      </c>
      <c r="Z5" s="7" t="s">
        <v>282</v>
      </c>
      <c r="AA5" s="7" t="s">
        <v>282</v>
      </c>
      <c r="AB5" s="7" t="s">
        <v>173</v>
      </c>
      <c r="AD5" s="14" t="s">
        <v>228</v>
      </c>
      <c r="AE5" s="14" t="s">
        <v>229</v>
      </c>
      <c r="AF5" s="14" t="s">
        <v>237</v>
      </c>
      <c r="AG5" s="14" t="s">
        <v>115</v>
      </c>
      <c r="AH5" s="14" t="s">
        <v>231</v>
      </c>
      <c r="AI5" s="14" t="s">
        <v>232</v>
      </c>
      <c r="AJ5" s="14" t="s">
        <v>233</v>
      </c>
      <c r="AL5" s="16" t="s">
        <v>271</v>
      </c>
      <c r="AM5" s="14" t="s">
        <v>229</v>
      </c>
      <c r="AN5" s="14" t="s">
        <v>249</v>
      </c>
      <c r="AO5" s="15" t="s">
        <v>235</v>
      </c>
      <c r="AQ5" s="7" t="s">
        <v>361</v>
      </c>
      <c r="AR5" s="7" t="s">
        <v>789</v>
      </c>
      <c r="AS5" s="208">
        <v>2816000</v>
      </c>
      <c r="AT5" s="7" t="s">
        <v>789</v>
      </c>
      <c r="AU5" s="7">
        <f t="shared" si="0"/>
        <v>2560000</v>
      </c>
    </row>
    <row r="6" spans="1:47" ht="13.5" x14ac:dyDescent="0.4">
      <c r="A6" s="7" t="s">
        <v>35</v>
      </c>
      <c r="B6" s="7" t="s">
        <v>273</v>
      </c>
      <c r="C6" s="7" t="s">
        <v>36</v>
      </c>
      <c r="D6" s="12"/>
      <c r="E6" s="12"/>
      <c r="F6" s="30" t="s">
        <v>31</v>
      </c>
      <c r="G6" s="32" t="s">
        <v>194</v>
      </c>
      <c r="K6" s="72" t="s">
        <v>427</v>
      </c>
      <c r="L6" s="7" t="s">
        <v>42</v>
      </c>
      <c r="N6" s="7" t="s">
        <v>345</v>
      </c>
      <c r="O6" s="7" t="s">
        <v>319</v>
      </c>
      <c r="P6" s="7" t="s">
        <v>436</v>
      </c>
      <c r="Q6" s="7" t="s">
        <v>320</v>
      </c>
      <c r="R6" s="7" t="s">
        <v>338</v>
      </c>
      <c r="S6" s="7" t="s">
        <v>323</v>
      </c>
      <c r="T6" s="7" t="s">
        <v>193</v>
      </c>
      <c r="X6" s="7" t="s">
        <v>281</v>
      </c>
      <c r="Y6" s="7" t="s">
        <v>281</v>
      </c>
      <c r="Z6" s="7" t="s">
        <v>281</v>
      </c>
      <c r="AA6" s="7" t="s">
        <v>281</v>
      </c>
      <c r="AB6" s="7" t="s">
        <v>180</v>
      </c>
      <c r="AD6" s="14" t="s">
        <v>42</v>
      </c>
      <c r="AE6" s="14" t="s">
        <v>236</v>
      </c>
      <c r="AF6" s="14" t="s">
        <v>242</v>
      </c>
      <c r="AG6" s="14" t="s">
        <v>244</v>
      </c>
      <c r="AH6" s="14" t="s">
        <v>238</v>
      </c>
      <c r="AI6" s="14" t="s">
        <v>239</v>
      </c>
      <c r="AL6" s="19"/>
      <c r="AM6" s="17" t="s">
        <v>288</v>
      </c>
      <c r="AN6" s="14" t="s">
        <v>251</v>
      </c>
      <c r="AO6" s="15" t="s">
        <v>234</v>
      </c>
      <c r="AQ6" s="7" t="s">
        <v>362</v>
      </c>
      <c r="AR6" s="7" t="s">
        <v>788</v>
      </c>
      <c r="AS6" s="208">
        <v>2492000</v>
      </c>
      <c r="AT6" s="7" t="s">
        <v>788</v>
      </c>
      <c r="AU6" s="7">
        <f t="shared" si="0"/>
        <v>2265454.5454545454</v>
      </c>
    </row>
    <row r="7" spans="1:47" ht="13.5" customHeight="1" x14ac:dyDescent="0.4">
      <c r="A7" s="7" t="s">
        <v>37</v>
      </c>
      <c r="C7" s="7" t="s">
        <v>38</v>
      </c>
      <c r="D7" s="12"/>
      <c r="E7" s="12"/>
      <c r="F7" s="12"/>
      <c r="G7" s="45" t="s">
        <v>382</v>
      </c>
      <c r="L7" s="7" t="s">
        <v>45</v>
      </c>
      <c r="N7" s="7" t="s">
        <v>346</v>
      </c>
      <c r="O7" s="7" t="s">
        <v>314</v>
      </c>
      <c r="P7" s="7" t="s">
        <v>437</v>
      </c>
      <c r="Q7" s="7" t="s">
        <v>314</v>
      </c>
      <c r="R7" s="7" t="s">
        <v>314</v>
      </c>
      <c r="T7" s="7" t="s">
        <v>356</v>
      </c>
      <c r="X7" s="7" t="s">
        <v>280</v>
      </c>
      <c r="Y7" s="7" t="s">
        <v>280</v>
      </c>
      <c r="Z7" s="7" t="s">
        <v>280</v>
      </c>
      <c r="AA7" s="7" t="s">
        <v>280</v>
      </c>
      <c r="AB7" s="7" t="s">
        <v>176</v>
      </c>
      <c r="AD7" s="14" t="s">
        <v>240</v>
      </c>
      <c r="AE7" s="14" t="s">
        <v>241</v>
      </c>
      <c r="AF7" s="14" t="s">
        <v>247</v>
      </c>
      <c r="AH7" s="14" t="s">
        <v>243</v>
      </c>
      <c r="AI7" s="14" t="s">
        <v>244</v>
      </c>
      <c r="AL7" s="19"/>
      <c r="AM7" s="14" t="s">
        <v>262</v>
      </c>
      <c r="AN7" s="14" t="s">
        <v>253</v>
      </c>
      <c r="AO7" s="18"/>
      <c r="AQ7" s="7" t="s">
        <v>363</v>
      </c>
      <c r="AR7" s="7" t="s">
        <v>787</v>
      </c>
      <c r="AS7" s="208">
        <v>627000</v>
      </c>
      <c r="AT7" s="7" t="s">
        <v>787</v>
      </c>
      <c r="AU7" s="7">
        <f t="shared" si="0"/>
        <v>570000</v>
      </c>
    </row>
    <row r="8" spans="1:47" ht="13.5" customHeight="1" x14ac:dyDescent="0.4">
      <c r="A8" s="7" t="s">
        <v>40</v>
      </c>
      <c r="C8" s="7" t="s">
        <v>41</v>
      </c>
      <c r="D8" s="12"/>
      <c r="E8" s="12"/>
      <c r="F8" s="12"/>
      <c r="G8" s="12"/>
      <c r="L8" s="7" t="s">
        <v>48</v>
      </c>
      <c r="N8" s="7" t="s">
        <v>347</v>
      </c>
      <c r="Q8" s="7" t="s">
        <v>315</v>
      </c>
      <c r="R8" s="7" t="s">
        <v>438</v>
      </c>
      <c r="X8" s="7" t="s">
        <v>279</v>
      </c>
      <c r="Y8" s="7" t="s">
        <v>279</v>
      </c>
      <c r="Z8" s="7" t="s">
        <v>279</v>
      </c>
      <c r="AA8" s="7" t="s">
        <v>279</v>
      </c>
      <c r="AB8" s="7" t="s">
        <v>175</v>
      </c>
      <c r="AD8" s="14" t="s">
        <v>245</v>
      </c>
      <c r="AE8" s="14" t="s">
        <v>246</v>
      </c>
      <c r="AF8" s="14" t="s">
        <v>250</v>
      </c>
      <c r="AH8" s="14" t="s">
        <v>244</v>
      </c>
      <c r="AM8" s="14" t="s">
        <v>263</v>
      </c>
      <c r="AN8" s="14" t="s">
        <v>255</v>
      </c>
      <c r="AO8" s="18"/>
      <c r="AQ8" s="7" t="s">
        <v>364</v>
      </c>
      <c r="AR8" s="7" t="s">
        <v>786</v>
      </c>
      <c r="AS8" s="208">
        <v>433000</v>
      </c>
      <c r="AT8" s="7" t="s">
        <v>786</v>
      </c>
      <c r="AU8" s="7">
        <f t="shared" si="0"/>
        <v>393636.36363636359</v>
      </c>
    </row>
    <row r="9" spans="1:47" ht="13.5" customHeight="1" x14ac:dyDescent="0.4">
      <c r="A9" s="7" t="s">
        <v>43</v>
      </c>
      <c r="C9" s="7" t="s">
        <v>44</v>
      </c>
      <c r="D9" s="12"/>
      <c r="E9" s="12"/>
      <c r="F9" s="12"/>
      <c r="G9" s="12"/>
      <c r="L9" s="7" t="s">
        <v>51</v>
      </c>
      <c r="N9" s="7" t="s">
        <v>348</v>
      </c>
      <c r="Q9" s="7" t="s">
        <v>326</v>
      </c>
      <c r="R9" s="7" t="s">
        <v>439</v>
      </c>
      <c r="X9" s="7" t="s">
        <v>278</v>
      </c>
      <c r="Y9" s="7" t="s">
        <v>278</v>
      </c>
      <c r="Z9" s="7" t="s">
        <v>278</v>
      </c>
      <c r="AA9" s="7" t="s">
        <v>278</v>
      </c>
      <c r="AB9" s="7" t="s">
        <v>177</v>
      </c>
      <c r="AD9" s="14" t="s">
        <v>248</v>
      </c>
      <c r="AE9" s="14" t="s">
        <v>249</v>
      </c>
      <c r="AF9" s="14" t="s">
        <v>252</v>
      </c>
      <c r="AM9" s="13" t="s">
        <v>206</v>
      </c>
      <c r="AN9" s="14" t="s">
        <v>256</v>
      </c>
      <c r="AO9" s="18"/>
      <c r="AQ9" s="7" t="s">
        <v>365</v>
      </c>
      <c r="AR9" s="7" t="s">
        <v>785</v>
      </c>
      <c r="AS9" s="208">
        <v>2569000</v>
      </c>
      <c r="AT9" s="7" t="s">
        <v>785</v>
      </c>
      <c r="AU9" s="7">
        <f t="shared" si="0"/>
        <v>2335454.5454545454</v>
      </c>
    </row>
    <row r="10" spans="1:47" x14ac:dyDescent="0.4">
      <c r="A10" s="7" t="s">
        <v>46</v>
      </c>
      <c r="C10" s="7" t="s">
        <v>47</v>
      </c>
      <c r="D10" s="12"/>
      <c r="E10" s="12"/>
      <c r="F10" s="12"/>
      <c r="G10" s="12"/>
      <c r="L10" s="7" t="s">
        <v>56</v>
      </c>
      <c r="N10" s="7" t="s">
        <v>349</v>
      </c>
      <c r="X10" s="7" t="s">
        <v>277</v>
      </c>
      <c r="Y10" s="7" t="s">
        <v>277</v>
      </c>
      <c r="Z10" s="7" t="s">
        <v>277</v>
      </c>
      <c r="AA10" s="7" t="s">
        <v>277</v>
      </c>
      <c r="AB10" s="7" t="s">
        <v>265</v>
      </c>
      <c r="AD10" s="14" t="s">
        <v>244</v>
      </c>
      <c r="AE10" s="14" t="s">
        <v>251</v>
      </c>
      <c r="AF10" s="14" t="s">
        <v>254</v>
      </c>
      <c r="AM10" s="14" t="s">
        <v>216</v>
      </c>
      <c r="AN10" s="14" t="s">
        <v>257</v>
      </c>
      <c r="AO10" s="18"/>
      <c r="AQ10" s="7" t="s">
        <v>366</v>
      </c>
      <c r="AR10" s="7" t="s">
        <v>784</v>
      </c>
      <c r="AS10" s="208">
        <v>199000</v>
      </c>
      <c r="AT10" s="7" t="s">
        <v>784</v>
      </c>
      <c r="AU10" s="7">
        <f t="shared" si="0"/>
        <v>180909.09090909088</v>
      </c>
    </row>
    <row r="11" spans="1:47" x14ac:dyDescent="0.4">
      <c r="A11" s="7" t="s">
        <v>49</v>
      </c>
      <c r="C11" s="7" t="s">
        <v>50</v>
      </c>
      <c r="D11" s="12"/>
      <c r="E11" s="12"/>
      <c r="F11" s="12"/>
      <c r="G11" s="12"/>
      <c r="L11" s="7" t="s">
        <v>59</v>
      </c>
      <c r="N11" s="7" t="s">
        <v>350</v>
      </c>
      <c r="X11" s="7" t="s">
        <v>276</v>
      </c>
      <c r="Y11" s="7" t="s">
        <v>276</v>
      </c>
      <c r="AB11" s="7" t="s">
        <v>178</v>
      </c>
      <c r="AE11" s="14" t="s">
        <v>253</v>
      </c>
      <c r="AF11" s="7" t="s">
        <v>267</v>
      </c>
      <c r="AM11" s="14" t="s">
        <v>223</v>
      </c>
      <c r="AN11" s="14" t="s">
        <v>258</v>
      </c>
      <c r="AO11" s="19"/>
      <c r="AQ11" s="7" t="s">
        <v>367</v>
      </c>
      <c r="AR11" s="7" t="s">
        <v>783</v>
      </c>
      <c r="AS11" s="208">
        <v>7385000</v>
      </c>
      <c r="AT11" s="7" t="s">
        <v>783</v>
      </c>
      <c r="AU11" s="7">
        <f t="shared" si="0"/>
        <v>6713636.3636363633</v>
      </c>
    </row>
    <row r="12" spans="1:47" x14ac:dyDescent="0.4">
      <c r="A12" s="7" t="s">
        <v>52</v>
      </c>
      <c r="C12" s="7" t="s">
        <v>53</v>
      </c>
      <c r="D12" s="12"/>
      <c r="E12" s="12"/>
      <c r="F12" s="12"/>
      <c r="G12" s="12"/>
      <c r="L12" s="7" t="s">
        <v>62</v>
      </c>
      <c r="N12" s="7" t="s">
        <v>351</v>
      </c>
      <c r="X12" s="7" t="s">
        <v>275</v>
      </c>
      <c r="Y12" s="7" t="s">
        <v>275</v>
      </c>
      <c r="AB12" s="7" t="s">
        <v>179</v>
      </c>
      <c r="AE12" s="14" t="s">
        <v>255</v>
      </c>
      <c r="AF12" s="14" t="s">
        <v>244</v>
      </c>
      <c r="AM12" s="14" t="s">
        <v>237</v>
      </c>
      <c r="AN12" s="14" t="s">
        <v>259</v>
      </c>
      <c r="AO12" s="19"/>
      <c r="AQ12" s="7" t="s">
        <v>368</v>
      </c>
    </row>
    <row r="13" spans="1:47" x14ac:dyDescent="0.4">
      <c r="A13" s="7" t="s">
        <v>54</v>
      </c>
      <c r="C13" s="7" t="s">
        <v>55</v>
      </c>
      <c r="D13" s="12"/>
      <c r="E13" s="12"/>
      <c r="F13" s="12"/>
      <c r="G13" s="12"/>
      <c r="L13" s="7" t="s">
        <v>65</v>
      </c>
      <c r="N13" s="7" t="s">
        <v>352</v>
      </c>
      <c r="AB13" s="7" t="s">
        <v>181</v>
      </c>
      <c r="AE13" s="14" t="s">
        <v>256</v>
      </c>
      <c r="AM13" s="14" t="s">
        <v>242</v>
      </c>
      <c r="AN13" s="12" t="s">
        <v>290</v>
      </c>
      <c r="AO13" s="19"/>
      <c r="AQ13" s="7" t="s">
        <v>369</v>
      </c>
    </row>
    <row r="14" spans="1:47" x14ac:dyDescent="0.4">
      <c r="A14" s="7" t="s">
        <v>57</v>
      </c>
      <c r="C14" s="7" t="s">
        <v>58</v>
      </c>
      <c r="D14" s="12"/>
      <c r="E14" s="12"/>
      <c r="F14" s="12"/>
      <c r="G14" s="12"/>
      <c r="L14" s="7" t="s">
        <v>68</v>
      </c>
      <c r="N14" s="7" t="s">
        <v>353</v>
      </c>
      <c r="AE14" s="14" t="s">
        <v>257</v>
      </c>
      <c r="AL14" s="20"/>
      <c r="AM14" s="14" t="s">
        <v>250</v>
      </c>
      <c r="AN14" s="12" t="s">
        <v>291</v>
      </c>
      <c r="AO14" s="19"/>
      <c r="AQ14" s="7" t="s">
        <v>370</v>
      </c>
    </row>
    <row r="15" spans="1:47" x14ac:dyDescent="0.4">
      <c r="A15" s="7" t="s">
        <v>60</v>
      </c>
      <c r="C15" s="7" t="s">
        <v>61</v>
      </c>
      <c r="D15" s="12"/>
      <c r="E15" s="12"/>
      <c r="F15" s="12"/>
      <c r="G15" s="12"/>
      <c r="L15" s="7" t="s">
        <v>71</v>
      </c>
      <c r="N15" s="7" t="s">
        <v>354</v>
      </c>
      <c r="AE15" s="14" t="s">
        <v>258</v>
      </c>
      <c r="AM15" s="14" t="s">
        <v>252</v>
      </c>
      <c r="AN15" s="12" t="s">
        <v>292</v>
      </c>
      <c r="AO15" s="19"/>
      <c r="AQ15" s="7" t="s">
        <v>371</v>
      </c>
    </row>
    <row r="16" spans="1:47" x14ac:dyDescent="0.4">
      <c r="A16" s="7" t="s">
        <v>63</v>
      </c>
      <c r="C16" s="7" t="s">
        <v>64</v>
      </c>
      <c r="D16" s="12"/>
      <c r="E16" s="12"/>
      <c r="F16" s="12"/>
      <c r="G16" s="12"/>
      <c r="L16" s="7" t="s">
        <v>74</v>
      </c>
      <c r="N16" s="7" t="s">
        <v>355</v>
      </c>
      <c r="AE16" s="14" t="s">
        <v>259</v>
      </c>
      <c r="AM16" s="14" t="s">
        <v>254</v>
      </c>
      <c r="AN16" s="7" t="s">
        <v>267</v>
      </c>
      <c r="AO16" s="19"/>
      <c r="AQ16" s="7" t="s">
        <v>372</v>
      </c>
    </row>
    <row r="17" spans="1:41" x14ac:dyDescent="0.4">
      <c r="A17" s="7" t="s">
        <v>66</v>
      </c>
      <c r="C17" s="7" t="s">
        <v>67</v>
      </c>
      <c r="D17" s="31"/>
      <c r="E17" s="31"/>
      <c r="F17" s="31"/>
      <c r="G17" s="31"/>
      <c r="L17" s="7" t="s">
        <v>77</v>
      </c>
      <c r="AE17" s="14" t="s">
        <v>260</v>
      </c>
      <c r="AM17" s="14" t="s">
        <v>207</v>
      </c>
      <c r="AN17" s="12" t="s">
        <v>293</v>
      </c>
      <c r="AO17" s="19"/>
    </row>
    <row r="18" spans="1:41" x14ac:dyDescent="0.4">
      <c r="A18" s="7" t="s">
        <v>69</v>
      </c>
      <c r="C18" s="7" t="s">
        <v>70</v>
      </c>
      <c r="D18" s="33"/>
      <c r="E18" s="33"/>
      <c r="F18" s="33"/>
      <c r="G18" s="33"/>
      <c r="L18" s="7" t="s">
        <v>80</v>
      </c>
      <c r="AE18" s="14" t="s">
        <v>261</v>
      </c>
      <c r="AM18" s="14" t="s">
        <v>217</v>
      </c>
      <c r="AN18" s="12" t="s">
        <v>294</v>
      </c>
      <c r="AO18" s="19"/>
    </row>
    <row r="19" spans="1:41" x14ac:dyDescent="0.4">
      <c r="A19" s="7" t="s">
        <v>72</v>
      </c>
      <c r="C19" s="7" t="s">
        <v>73</v>
      </c>
      <c r="D19" s="34"/>
      <c r="E19" s="34"/>
      <c r="F19" s="34"/>
      <c r="G19" s="34"/>
      <c r="L19" s="7" t="s">
        <v>82</v>
      </c>
      <c r="AE19" s="14" t="s">
        <v>266</v>
      </c>
      <c r="AM19" s="14" t="s">
        <v>230</v>
      </c>
      <c r="AN19" s="12" t="s">
        <v>295</v>
      </c>
      <c r="AO19" s="19"/>
    </row>
    <row r="20" spans="1:41" x14ac:dyDescent="0.4">
      <c r="A20" s="7" t="s">
        <v>75</v>
      </c>
      <c r="C20" s="7" t="s">
        <v>76</v>
      </c>
      <c r="D20" s="35"/>
      <c r="E20" s="35"/>
      <c r="F20" s="35"/>
      <c r="G20" s="35"/>
      <c r="L20" s="7" t="s">
        <v>84</v>
      </c>
      <c r="AE20" s="14" t="s">
        <v>262</v>
      </c>
      <c r="AM20" s="14" t="s">
        <v>115</v>
      </c>
      <c r="AN20" s="12"/>
      <c r="AO20" s="19"/>
    </row>
    <row r="21" spans="1:41" x14ac:dyDescent="0.4">
      <c r="A21" s="7" t="s">
        <v>78</v>
      </c>
      <c r="C21" s="7" t="s">
        <v>79</v>
      </c>
      <c r="D21" s="36"/>
      <c r="E21" s="36"/>
      <c r="F21" s="36"/>
      <c r="G21" s="36"/>
      <c r="L21" s="7" t="s">
        <v>86</v>
      </c>
      <c r="AE21" s="14" t="s">
        <v>263</v>
      </c>
      <c r="AM21" s="14" t="s">
        <v>269</v>
      </c>
      <c r="AN21" s="12"/>
      <c r="AO21" s="19"/>
    </row>
    <row r="22" spans="1:41" x14ac:dyDescent="0.4">
      <c r="C22" s="7" t="s">
        <v>81</v>
      </c>
      <c r="D22" s="12"/>
      <c r="E22" s="12"/>
      <c r="F22" s="12"/>
      <c r="G22" s="12"/>
      <c r="L22" s="7" t="s">
        <v>88</v>
      </c>
      <c r="AE22" s="14" t="s">
        <v>264</v>
      </c>
      <c r="AM22" s="14" t="s">
        <v>244</v>
      </c>
      <c r="AN22" s="19"/>
      <c r="AO22" s="19"/>
    </row>
    <row r="23" spans="1:41" x14ac:dyDescent="0.4">
      <c r="C23" s="7" t="s">
        <v>83</v>
      </c>
      <c r="D23" s="12"/>
      <c r="E23" s="12"/>
      <c r="F23" s="12"/>
      <c r="G23" s="12"/>
      <c r="L23" s="7" t="s">
        <v>90</v>
      </c>
      <c r="AE23" s="14" t="s">
        <v>244</v>
      </c>
      <c r="AM23" s="19"/>
      <c r="AN23" s="19"/>
      <c r="AO23" s="19"/>
    </row>
    <row r="24" spans="1:41" x14ac:dyDescent="0.4">
      <c r="C24" s="7" t="s">
        <v>85</v>
      </c>
      <c r="D24" s="12"/>
      <c r="E24" s="12"/>
      <c r="F24" s="12"/>
      <c r="G24" s="12"/>
      <c r="L24" s="7" t="s">
        <v>92</v>
      </c>
      <c r="AM24" s="19"/>
      <c r="AN24" s="19"/>
      <c r="AO24" s="19"/>
    </row>
    <row r="25" spans="1:41" x14ac:dyDescent="0.4">
      <c r="C25" s="7" t="s">
        <v>87</v>
      </c>
      <c r="D25" s="12"/>
      <c r="E25" s="12"/>
      <c r="F25" s="12"/>
      <c r="G25" s="12"/>
      <c r="L25" s="7" t="s">
        <v>94</v>
      </c>
      <c r="AM25" s="19"/>
      <c r="AN25" s="19"/>
      <c r="AO25" s="19"/>
    </row>
    <row r="26" spans="1:41" x14ac:dyDescent="0.4">
      <c r="C26" s="7" t="s">
        <v>89</v>
      </c>
      <c r="D26" s="12"/>
      <c r="E26" s="12"/>
      <c r="F26" s="12"/>
      <c r="G26" s="12"/>
      <c r="L26" s="7" t="s">
        <v>96</v>
      </c>
      <c r="AM26" s="19"/>
      <c r="AN26" s="19"/>
      <c r="AO26" s="19"/>
    </row>
    <row r="27" spans="1:41" x14ac:dyDescent="0.4">
      <c r="C27" s="7" t="s">
        <v>91</v>
      </c>
      <c r="L27" s="7" t="s">
        <v>98</v>
      </c>
      <c r="AM27" s="19"/>
    </row>
    <row r="28" spans="1:41" x14ac:dyDescent="0.4">
      <c r="C28" s="7" t="s">
        <v>93</v>
      </c>
      <c r="L28" s="7" t="s">
        <v>100</v>
      </c>
    </row>
    <row r="29" spans="1:41" x14ac:dyDescent="0.4">
      <c r="C29" s="7" t="s">
        <v>95</v>
      </c>
      <c r="L29" s="7" t="s">
        <v>101</v>
      </c>
    </row>
    <row r="30" spans="1:41" x14ac:dyDescent="0.4">
      <c r="C30" s="7" t="s">
        <v>97</v>
      </c>
      <c r="L30" s="7" t="s">
        <v>102</v>
      </c>
    </row>
    <row r="31" spans="1:41" x14ac:dyDescent="0.4">
      <c r="C31" s="7" t="s">
        <v>99</v>
      </c>
      <c r="L31" s="7" t="s">
        <v>103</v>
      </c>
    </row>
    <row r="32" spans="1:41" x14ac:dyDescent="0.4">
      <c r="C32" s="7" t="s">
        <v>272</v>
      </c>
      <c r="L32" s="7" t="s">
        <v>104</v>
      </c>
    </row>
    <row r="33" spans="12:12" x14ac:dyDescent="0.4">
      <c r="L33" s="7" t="s">
        <v>105</v>
      </c>
    </row>
    <row r="34" spans="12:12" x14ac:dyDescent="0.4">
      <c r="L34" s="7" t="s">
        <v>106</v>
      </c>
    </row>
    <row r="35" spans="12:12" x14ac:dyDescent="0.4">
      <c r="L35" s="7" t="s">
        <v>107</v>
      </c>
    </row>
    <row r="36" spans="12:12" x14ac:dyDescent="0.4">
      <c r="L36" s="7" t="s">
        <v>108</v>
      </c>
    </row>
    <row r="37" spans="12:12" x14ac:dyDescent="0.4">
      <c r="L37" s="7" t="s">
        <v>109</v>
      </c>
    </row>
    <row r="38" spans="12:12" x14ac:dyDescent="0.4">
      <c r="L38" s="7" t="s">
        <v>110</v>
      </c>
    </row>
    <row r="39" spans="12:12" x14ac:dyDescent="0.4">
      <c r="L39" s="7" t="s">
        <v>111</v>
      </c>
    </row>
    <row r="40" spans="12:12" x14ac:dyDescent="0.4">
      <c r="L40" s="7" t="s">
        <v>112</v>
      </c>
    </row>
    <row r="41" spans="12:12" x14ac:dyDescent="0.4">
      <c r="L41" s="7" t="s">
        <v>113</v>
      </c>
    </row>
    <row r="42" spans="12:12" x14ac:dyDescent="0.4">
      <c r="L42" s="7" t="s">
        <v>114</v>
      </c>
    </row>
    <row r="43" spans="12:12" x14ac:dyDescent="0.4">
      <c r="L43" s="7" t="s">
        <v>115</v>
      </c>
    </row>
    <row r="44" spans="12:12" x14ac:dyDescent="0.4">
      <c r="L44" s="7" t="s">
        <v>116</v>
      </c>
    </row>
    <row r="45" spans="12:12" x14ac:dyDescent="0.4">
      <c r="L45" s="7" t="s">
        <v>117</v>
      </c>
    </row>
    <row r="46" spans="12:12" x14ac:dyDescent="0.4">
      <c r="L46" s="7" t="s">
        <v>118</v>
      </c>
    </row>
    <row r="47" spans="12:12" x14ac:dyDescent="0.4">
      <c r="L47" s="7" t="s">
        <v>119</v>
      </c>
    </row>
    <row r="48" spans="12:12" x14ac:dyDescent="0.4">
      <c r="L48" s="7" t="s">
        <v>120</v>
      </c>
    </row>
    <row r="49" spans="12:12" x14ac:dyDescent="0.4">
      <c r="L49" s="7" t="s">
        <v>121</v>
      </c>
    </row>
    <row r="50" spans="12:12" x14ac:dyDescent="0.4">
      <c r="L50" s="7" t="s">
        <v>122</v>
      </c>
    </row>
    <row r="51" spans="12:12" x14ac:dyDescent="0.4">
      <c r="L51" s="7" t="s">
        <v>123</v>
      </c>
    </row>
    <row r="52" spans="12:12" x14ac:dyDescent="0.4">
      <c r="L52" s="7" t="s">
        <v>124</v>
      </c>
    </row>
    <row r="53" spans="12:12" x14ac:dyDescent="0.4">
      <c r="L53" s="7" t="s">
        <v>125</v>
      </c>
    </row>
    <row r="54" spans="12:12" x14ac:dyDescent="0.4">
      <c r="L54" s="7" t="s">
        <v>126</v>
      </c>
    </row>
    <row r="55" spans="12:12" x14ac:dyDescent="0.4">
      <c r="L55" s="7" t="s">
        <v>127</v>
      </c>
    </row>
    <row r="56" spans="12:12" x14ac:dyDescent="0.4">
      <c r="L56" s="7" t="s">
        <v>128</v>
      </c>
    </row>
    <row r="57" spans="12:12" x14ac:dyDescent="0.4">
      <c r="L57" s="7" t="s">
        <v>129</v>
      </c>
    </row>
    <row r="58" spans="12:12" x14ac:dyDescent="0.4">
      <c r="L58" s="7" t="s">
        <v>130</v>
      </c>
    </row>
    <row r="59" spans="12:12" x14ac:dyDescent="0.4">
      <c r="L59" s="7" t="s">
        <v>131</v>
      </c>
    </row>
    <row r="60" spans="12:12" x14ac:dyDescent="0.4">
      <c r="L60" s="7" t="s">
        <v>132</v>
      </c>
    </row>
    <row r="61" spans="12:12" x14ac:dyDescent="0.4">
      <c r="L61" s="7" t="s">
        <v>133</v>
      </c>
    </row>
    <row r="62" spans="12:12" x14ac:dyDescent="0.4">
      <c r="L62" s="7" t="s">
        <v>134</v>
      </c>
    </row>
    <row r="63" spans="12:12" x14ac:dyDescent="0.4">
      <c r="L63" s="7" t="s">
        <v>135</v>
      </c>
    </row>
    <row r="64" spans="12:12" x14ac:dyDescent="0.4">
      <c r="L64" s="7" t="s">
        <v>172</v>
      </c>
    </row>
    <row r="65" spans="12:12" x14ac:dyDescent="0.4">
      <c r="L65" s="7" t="s">
        <v>136</v>
      </c>
    </row>
    <row r="66" spans="12:12" x14ac:dyDescent="0.4">
      <c r="L66" s="7" t="s">
        <v>137</v>
      </c>
    </row>
    <row r="67" spans="12:12" x14ac:dyDescent="0.4">
      <c r="L67" s="7" t="s">
        <v>138</v>
      </c>
    </row>
    <row r="68" spans="12:12" x14ac:dyDescent="0.4">
      <c r="L68" s="7" t="s">
        <v>139</v>
      </c>
    </row>
    <row r="69" spans="12:12" x14ac:dyDescent="0.4">
      <c r="L69" s="7" t="s">
        <v>140</v>
      </c>
    </row>
    <row r="70" spans="12:12" x14ac:dyDescent="0.4">
      <c r="L70" s="7" t="s">
        <v>141</v>
      </c>
    </row>
    <row r="71" spans="12:12" x14ac:dyDescent="0.4">
      <c r="L71" s="7" t="s">
        <v>142</v>
      </c>
    </row>
    <row r="72" spans="12:12" x14ac:dyDescent="0.4">
      <c r="L72" s="7" t="s">
        <v>143</v>
      </c>
    </row>
    <row r="73" spans="12:12" x14ac:dyDescent="0.4">
      <c r="L73" s="7" t="s">
        <v>144</v>
      </c>
    </row>
    <row r="74" spans="12:12" x14ac:dyDescent="0.4">
      <c r="L74" s="7" t="s">
        <v>145</v>
      </c>
    </row>
    <row r="75" spans="12:12" x14ac:dyDescent="0.4">
      <c r="L75" s="7" t="s">
        <v>146</v>
      </c>
    </row>
    <row r="76" spans="12:12" x14ac:dyDescent="0.4">
      <c r="L76" s="7" t="s">
        <v>147</v>
      </c>
    </row>
    <row r="77" spans="12:12" x14ac:dyDescent="0.4">
      <c r="L77" s="7" t="s">
        <v>148</v>
      </c>
    </row>
  </sheetData>
  <phoneticPr fontId="1"/>
  <pageMargins left="0.7" right="0.7" top="0.75" bottom="0.75" header="0.3" footer="0.3"/>
  <pageSetup paperSize="9" orientation="portrait" copies="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1"/>
  </sheetPr>
  <dimension ref="A1:AL89"/>
  <sheetViews>
    <sheetView showZeros="0" view="pageBreakPreview" zoomScale="90" zoomScaleNormal="100" zoomScaleSheetLayoutView="90" workbookViewId="0">
      <selection activeCell="AG19" sqref="AG19:AJ19"/>
    </sheetView>
  </sheetViews>
  <sheetFormatPr defaultColWidth="4.25" defaultRowHeight="18" customHeight="1" x14ac:dyDescent="0.4"/>
  <cols>
    <col min="1" max="1" width="4" style="1" customWidth="1"/>
    <col min="2" max="22" width="4.25" style="1"/>
    <col min="23" max="23" width="4.25" style="1" customWidth="1"/>
    <col min="24" max="29" width="4.25" style="1"/>
    <col min="30" max="32" width="0" style="1" hidden="1" customWidth="1"/>
    <col min="33" max="37" width="4.25" style="1"/>
    <col min="38" max="38" width="7.5" style="1" customWidth="1"/>
    <col min="39" max="16384" width="4.25" style="1"/>
  </cols>
  <sheetData>
    <row r="1" spans="1:38" ht="18" customHeight="1" x14ac:dyDescent="0.4">
      <c r="A1" s="6" t="s">
        <v>479</v>
      </c>
      <c r="AL1" s="88">
        <v>1</v>
      </c>
    </row>
    <row r="2" spans="1:38" ht="8.25" customHeight="1" x14ac:dyDescent="0.4"/>
    <row r="3" spans="1:38" ht="18" customHeight="1" x14ac:dyDescent="0.4">
      <c r="B3" s="444" t="s">
        <v>478</v>
      </c>
      <c r="C3" s="444"/>
      <c r="D3" s="444"/>
      <c r="E3" s="444"/>
      <c r="F3" s="444"/>
      <c r="G3" s="444"/>
      <c r="H3" s="444"/>
      <c r="I3" s="444"/>
      <c r="J3" s="444"/>
      <c r="K3" s="444"/>
      <c r="L3" s="444"/>
      <c r="M3" s="444"/>
      <c r="N3" s="444"/>
      <c r="O3" s="444"/>
      <c r="P3" s="444"/>
      <c r="Q3" s="444"/>
      <c r="R3" s="444"/>
      <c r="S3" s="444"/>
      <c r="T3" s="444"/>
    </row>
    <row r="5" spans="1:38" ht="18" customHeight="1" x14ac:dyDescent="0.4">
      <c r="C5" s="340" t="s">
        <v>477</v>
      </c>
      <c r="D5" s="340"/>
      <c r="E5" s="340"/>
      <c r="F5" s="340">
        <f>'別紙B-2'!U8</f>
        <v>0</v>
      </c>
      <c r="G5" s="340"/>
      <c r="H5" s="340"/>
      <c r="I5" s="340"/>
      <c r="J5" s="340"/>
      <c r="L5" s="340" t="s">
        <v>476</v>
      </c>
      <c r="M5" s="340"/>
      <c r="N5" s="286">
        <f>'別紙B-2'!U7</f>
        <v>0</v>
      </c>
      <c r="O5" s="286"/>
      <c r="P5" s="286"/>
      <c r="Q5" s="286"/>
    </row>
    <row r="7" spans="1:38" ht="18" customHeight="1" x14ac:dyDescent="0.4">
      <c r="B7" s="1" t="s">
        <v>475</v>
      </c>
    </row>
    <row r="8" spans="1:38" ht="12.75" customHeight="1" x14ac:dyDescent="0.4"/>
    <row r="9" spans="1:38" ht="18" customHeight="1" x14ac:dyDescent="0.4">
      <c r="C9" s="1" t="s">
        <v>474</v>
      </c>
    </row>
    <row r="10" spans="1:38" ht="18" customHeight="1" x14ac:dyDescent="0.4">
      <c r="C10" s="340" t="s">
        <v>153</v>
      </c>
      <c r="D10" s="340"/>
      <c r="E10" s="340"/>
      <c r="F10" s="340"/>
      <c r="G10" s="340"/>
      <c r="H10" s="340"/>
      <c r="I10" s="372" t="s">
        <v>473</v>
      </c>
      <c r="J10" s="372"/>
      <c r="K10" s="372"/>
      <c r="L10" s="372"/>
      <c r="M10" s="372"/>
      <c r="N10" s="372"/>
      <c r="O10" s="372"/>
      <c r="P10" s="372" t="s">
        <v>472</v>
      </c>
      <c r="Q10" s="372"/>
      <c r="R10" s="372"/>
      <c r="S10" s="372"/>
      <c r="T10" s="372"/>
      <c r="U10" s="372"/>
      <c r="V10" s="372"/>
      <c r="W10" s="372" t="s">
        <v>471</v>
      </c>
      <c r="X10" s="372"/>
      <c r="Y10" s="372"/>
      <c r="Z10" s="372"/>
      <c r="AA10" s="372"/>
      <c r="AB10" s="372"/>
      <c r="AC10" s="372"/>
      <c r="AD10" s="340" t="s">
        <v>470</v>
      </c>
      <c r="AE10" s="340"/>
      <c r="AF10" s="340"/>
      <c r="AG10" s="340"/>
      <c r="AH10" s="340"/>
      <c r="AI10" s="340"/>
      <c r="AJ10" s="340"/>
    </row>
    <row r="11" spans="1:38" ht="18" customHeight="1" x14ac:dyDescent="0.4">
      <c r="C11" s="340"/>
      <c r="D11" s="340"/>
      <c r="E11" s="340"/>
      <c r="F11" s="340"/>
      <c r="G11" s="340"/>
      <c r="H11" s="340"/>
      <c r="I11" s="447" t="s">
        <v>452</v>
      </c>
      <c r="J11" s="447"/>
      <c r="K11" s="447"/>
      <c r="L11" s="447" t="s">
        <v>462</v>
      </c>
      <c r="M11" s="447"/>
      <c r="N11" s="447"/>
      <c r="O11" s="447"/>
      <c r="P11" s="447" t="s">
        <v>452</v>
      </c>
      <c r="Q11" s="447"/>
      <c r="R11" s="447"/>
      <c r="S11" s="447" t="s">
        <v>462</v>
      </c>
      <c r="T11" s="447"/>
      <c r="U11" s="447"/>
      <c r="V11" s="447"/>
      <c r="W11" s="447" t="s">
        <v>452</v>
      </c>
      <c r="X11" s="447"/>
      <c r="Y11" s="447"/>
      <c r="Z11" s="447" t="s">
        <v>462</v>
      </c>
      <c r="AA11" s="447"/>
      <c r="AB11" s="447"/>
      <c r="AC11" s="447"/>
      <c r="AD11" s="447" t="s">
        <v>452</v>
      </c>
      <c r="AE11" s="447"/>
      <c r="AF11" s="447"/>
      <c r="AG11" s="447" t="s">
        <v>462</v>
      </c>
      <c r="AH11" s="447"/>
      <c r="AI11" s="447"/>
      <c r="AJ11" s="447"/>
    </row>
    <row r="12" spans="1:38" ht="18" customHeight="1" x14ac:dyDescent="0.4">
      <c r="C12" s="340" t="s">
        <v>448</v>
      </c>
      <c r="D12" s="340"/>
      <c r="E12" s="286">
        <f>N5</f>
        <v>0</v>
      </c>
      <c r="F12" s="286"/>
      <c r="G12" s="286"/>
      <c r="H12" s="286"/>
      <c r="I12" s="446"/>
      <c r="J12" s="446"/>
      <c r="K12" s="446"/>
      <c r="L12" s="446"/>
      <c r="M12" s="446"/>
      <c r="N12" s="446"/>
      <c r="O12" s="446"/>
      <c r="P12" s="446"/>
      <c r="Q12" s="446"/>
      <c r="R12" s="446"/>
      <c r="S12" s="446"/>
      <c r="T12" s="446"/>
      <c r="U12" s="446"/>
      <c r="V12" s="446"/>
      <c r="W12" s="446"/>
      <c r="X12" s="446"/>
      <c r="Y12" s="446"/>
      <c r="Z12" s="446"/>
      <c r="AA12" s="446"/>
      <c r="AB12" s="446"/>
      <c r="AC12" s="446"/>
      <c r="AD12" s="445" t="str">
        <f t="shared" ref="AD12:AD19" si="0">IF(ISBLANK(I12),"",AVERAGE(I12,P12,W12))</f>
        <v/>
      </c>
      <c r="AE12" s="445"/>
      <c r="AF12" s="445"/>
      <c r="AG12" s="445" t="str">
        <f t="shared" ref="AG12:AG19" si="1">IF(ISBLANK(L12),"",AVERAGE(L12,S12,Z12))</f>
        <v/>
      </c>
      <c r="AH12" s="445"/>
      <c r="AI12" s="445"/>
      <c r="AJ12" s="445"/>
    </row>
    <row r="13" spans="1:38" ht="18" customHeight="1" x14ac:dyDescent="0.4">
      <c r="C13" s="286" t="s">
        <v>461</v>
      </c>
      <c r="D13" s="286"/>
      <c r="E13" s="298"/>
      <c r="F13" s="299"/>
      <c r="G13" s="299"/>
      <c r="H13" s="300"/>
      <c r="I13" s="446"/>
      <c r="J13" s="446"/>
      <c r="K13" s="446"/>
      <c r="L13" s="446"/>
      <c r="M13" s="446"/>
      <c r="N13" s="446"/>
      <c r="O13" s="446"/>
      <c r="P13" s="446"/>
      <c r="Q13" s="446"/>
      <c r="R13" s="446"/>
      <c r="S13" s="446"/>
      <c r="T13" s="446"/>
      <c r="U13" s="446"/>
      <c r="V13" s="446"/>
      <c r="W13" s="446"/>
      <c r="X13" s="446"/>
      <c r="Y13" s="446"/>
      <c r="Z13" s="446"/>
      <c r="AA13" s="446"/>
      <c r="AB13" s="446"/>
      <c r="AC13" s="446"/>
      <c r="AD13" s="445" t="str">
        <f t="shared" si="0"/>
        <v/>
      </c>
      <c r="AE13" s="445"/>
      <c r="AF13" s="445"/>
      <c r="AG13" s="445" t="str">
        <f t="shared" si="1"/>
        <v/>
      </c>
      <c r="AH13" s="445"/>
      <c r="AI13" s="445"/>
      <c r="AJ13" s="445"/>
    </row>
    <row r="14" spans="1:38" ht="18" customHeight="1" x14ac:dyDescent="0.4">
      <c r="C14" s="286"/>
      <c r="D14" s="286"/>
      <c r="E14" s="298"/>
      <c r="F14" s="299"/>
      <c r="G14" s="299"/>
      <c r="H14" s="300"/>
      <c r="I14" s="446"/>
      <c r="J14" s="446"/>
      <c r="K14" s="446"/>
      <c r="L14" s="446"/>
      <c r="M14" s="446"/>
      <c r="N14" s="446"/>
      <c r="O14" s="446"/>
      <c r="P14" s="446"/>
      <c r="Q14" s="446"/>
      <c r="R14" s="446"/>
      <c r="S14" s="446"/>
      <c r="T14" s="446"/>
      <c r="U14" s="446"/>
      <c r="V14" s="446"/>
      <c r="W14" s="446"/>
      <c r="X14" s="446"/>
      <c r="Y14" s="446"/>
      <c r="Z14" s="446"/>
      <c r="AA14" s="446"/>
      <c r="AB14" s="446"/>
      <c r="AC14" s="446"/>
      <c r="AD14" s="445" t="str">
        <f t="shared" si="0"/>
        <v/>
      </c>
      <c r="AE14" s="445"/>
      <c r="AF14" s="445"/>
      <c r="AG14" s="445" t="str">
        <f t="shared" si="1"/>
        <v/>
      </c>
      <c r="AH14" s="445"/>
      <c r="AI14" s="445"/>
      <c r="AJ14" s="445"/>
    </row>
    <row r="15" spans="1:38" ht="18" customHeight="1" x14ac:dyDescent="0.4">
      <c r="C15" s="286"/>
      <c r="D15" s="286"/>
      <c r="E15" s="298"/>
      <c r="F15" s="299"/>
      <c r="G15" s="299"/>
      <c r="H15" s="300"/>
      <c r="I15" s="446"/>
      <c r="J15" s="446"/>
      <c r="K15" s="446"/>
      <c r="L15" s="446"/>
      <c r="M15" s="446"/>
      <c r="N15" s="446"/>
      <c r="O15" s="446"/>
      <c r="P15" s="446"/>
      <c r="Q15" s="446"/>
      <c r="R15" s="446"/>
      <c r="S15" s="446"/>
      <c r="T15" s="446"/>
      <c r="U15" s="446"/>
      <c r="V15" s="446"/>
      <c r="W15" s="446"/>
      <c r="X15" s="446"/>
      <c r="Y15" s="446"/>
      <c r="Z15" s="446"/>
      <c r="AA15" s="446"/>
      <c r="AB15" s="446"/>
      <c r="AC15" s="446"/>
      <c r="AD15" s="445" t="str">
        <f t="shared" si="0"/>
        <v/>
      </c>
      <c r="AE15" s="445"/>
      <c r="AF15" s="445"/>
      <c r="AG15" s="445" t="str">
        <f t="shared" si="1"/>
        <v/>
      </c>
      <c r="AH15" s="445"/>
      <c r="AI15" s="445"/>
      <c r="AJ15" s="445"/>
    </row>
    <row r="16" spans="1:38" ht="18" customHeight="1" x14ac:dyDescent="0.4">
      <c r="C16" s="286"/>
      <c r="D16" s="286"/>
      <c r="E16" s="298"/>
      <c r="F16" s="299"/>
      <c r="G16" s="299"/>
      <c r="H16" s="300"/>
      <c r="I16" s="446"/>
      <c r="J16" s="446"/>
      <c r="K16" s="446"/>
      <c r="L16" s="446"/>
      <c r="M16" s="446"/>
      <c r="N16" s="446"/>
      <c r="O16" s="446"/>
      <c r="P16" s="446"/>
      <c r="Q16" s="446"/>
      <c r="R16" s="446"/>
      <c r="S16" s="446"/>
      <c r="T16" s="446"/>
      <c r="U16" s="446"/>
      <c r="V16" s="446"/>
      <c r="W16" s="446"/>
      <c r="X16" s="446"/>
      <c r="Y16" s="446"/>
      <c r="Z16" s="446"/>
      <c r="AA16" s="446"/>
      <c r="AB16" s="446"/>
      <c r="AC16" s="446"/>
      <c r="AD16" s="445" t="str">
        <f t="shared" si="0"/>
        <v/>
      </c>
      <c r="AE16" s="445"/>
      <c r="AF16" s="445"/>
      <c r="AG16" s="445" t="str">
        <f t="shared" si="1"/>
        <v/>
      </c>
      <c r="AH16" s="445"/>
      <c r="AI16" s="445"/>
      <c r="AJ16" s="445"/>
    </row>
    <row r="17" spans="3:36" ht="18" customHeight="1" x14ac:dyDescent="0.4">
      <c r="C17" s="286"/>
      <c r="D17" s="286"/>
      <c r="E17" s="298"/>
      <c r="F17" s="299"/>
      <c r="G17" s="299"/>
      <c r="H17" s="300"/>
      <c r="I17" s="446"/>
      <c r="J17" s="446"/>
      <c r="K17" s="446"/>
      <c r="L17" s="446"/>
      <c r="M17" s="446"/>
      <c r="N17" s="446"/>
      <c r="O17" s="446"/>
      <c r="P17" s="446"/>
      <c r="Q17" s="446"/>
      <c r="R17" s="446"/>
      <c r="S17" s="446"/>
      <c r="T17" s="446"/>
      <c r="U17" s="446"/>
      <c r="V17" s="446"/>
      <c r="W17" s="446"/>
      <c r="X17" s="446"/>
      <c r="Y17" s="446"/>
      <c r="Z17" s="446"/>
      <c r="AA17" s="446"/>
      <c r="AB17" s="446"/>
      <c r="AC17" s="446"/>
      <c r="AD17" s="445" t="str">
        <f t="shared" si="0"/>
        <v/>
      </c>
      <c r="AE17" s="445"/>
      <c r="AF17" s="445"/>
      <c r="AG17" s="445" t="str">
        <f t="shared" si="1"/>
        <v/>
      </c>
      <c r="AH17" s="445"/>
      <c r="AI17" s="445"/>
      <c r="AJ17" s="445"/>
    </row>
    <row r="18" spans="3:36" ht="18" customHeight="1" x14ac:dyDescent="0.4">
      <c r="C18" s="286"/>
      <c r="D18" s="286"/>
      <c r="E18" s="298"/>
      <c r="F18" s="299"/>
      <c r="G18" s="299"/>
      <c r="H18" s="300"/>
      <c r="I18" s="446"/>
      <c r="J18" s="446"/>
      <c r="K18" s="446"/>
      <c r="L18" s="446"/>
      <c r="M18" s="446"/>
      <c r="N18" s="446"/>
      <c r="O18" s="446"/>
      <c r="P18" s="446"/>
      <c r="Q18" s="446"/>
      <c r="R18" s="446"/>
      <c r="S18" s="446"/>
      <c r="T18" s="446"/>
      <c r="U18" s="446"/>
      <c r="V18" s="446"/>
      <c r="W18" s="446"/>
      <c r="X18" s="446"/>
      <c r="Y18" s="446"/>
      <c r="Z18" s="446"/>
      <c r="AA18" s="446"/>
      <c r="AB18" s="446"/>
      <c r="AC18" s="446"/>
      <c r="AD18" s="445" t="str">
        <f t="shared" si="0"/>
        <v/>
      </c>
      <c r="AE18" s="445"/>
      <c r="AF18" s="445"/>
      <c r="AG18" s="445" t="str">
        <f t="shared" si="1"/>
        <v/>
      </c>
      <c r="AH18" s="445"/>
      <c r="AI18" s="445"/>
      <c r="AJ18" s="445"/>
    </row>
    <row r="19" spans="3:36" ht="18" customHeight="1" x14ac:dyDescent="0.4">
      <c r="C19" s="286"/>
      <c r="D19" s="286"/>
      <c r="E19" s="298"/>
      <c r="F19" s="299"/>
      <c r="G19" s="299"/>
      <c r="H19" s="300"/>
      <c r="I19" s="446"/>
      <c r="J19" s="446"/>
      <c r="K19" s="446"/>
      <c r="L19" s="446"/>
      <c r="M19" s="446"/>
      <c r="N19" s="446"/>
      <c r="O19" s="446"/>
      <c r="P19" s="446"/>
      <c r="Q19" s="446"/>
      <c r="R19" s="446"/>
      <c r="S19" s="446"/>
      <c r="T19" s="446"/>
      <c r="U19" s="446"/>
      <c r="V19" s="446"/>
      <c r="W19" s="446"/>
      <c r="X19" s="446"/>
      <c r="Y19" s="446"/>
      <c r="Z19" s="446"/>
      <c r="AA19" s="446"/>
      <c r="AB19" s="446"/>
      <c r="AC19" s="446"/>
      <c r="AD19" s="445" t="str">
        <f t="shared" si="0"/>
        <v/>
      </c>
      <c r="AE19" s="445"/>
      <c r="AF19" s="445"/>
      <c r="AG19" s="445" t="str">
        <f t="shared" si="1"/>
        <v/>
      </c>
      <c r="AH19" s="445"/>
      <c r="AI19" s="445"/>
      <c r="AJ19" s="445"/>
    </row>
    <row r="20" spans="3:36" ht="18" customHeight="1" x14ac:dyDescent="0.4">
      <c r="C20" s="280" t="s">
        <v>8</v>
      </c>
      <c r="D20" s="281"/>
      <c r="E20" s="281"/>
      <c r="F20" s="281"/>
      <c r="G20" s="281"/>
      <c r="H20" s="282"/>
      <c r="I20" s="456">
        <f>SUM(I12:K19)</f>
        <v>0</v>
      </c>
      <c r="J20" s="456"/>
      <c r="K20" s="456"/>
      <c r="L20" s="456">
        <f>SUM(L12:O19)</f>
        <v>0</v>
      </c>
      <c r="M20" s="456"/>
      <c r="N20" s="456"/>
      <c r="O20" s="456"/>
      <c r="P20" s="456">
        <f>SUM(P12:R19)</f>
        <v>0</v>
      </c>
      <c r="Q20" s="456"/>
      <c r="R20" s="456"/>
      <c r="S20" s="456">
        <f>SUM(S12:V19)</f>
        <v>0</v>
      </c>
      <c r="T20" s="456"/>
      <c r="U20" s="456"/>
      <c r="V20" s="456"/>
      <c r="W20" s="456">
        <f>SUM(W12:Y19)</f>
        <v>0</v>
      </c>
      <c r="X20" s="456"/>
      <c r="Y20" s="456"/>
      <c r="Z20" s="456">
        <f>SUM(Z12:AC19)</f>
        <v>0</v>
      </c>
      <c r="AA20" s="456"/>
      <c r="AB20" s="456"/>
      <c r="AC20" s="456"/>
      <c r="AD20" s="456">
        <f>SUM(AD12:AF19)</f>
        <v>0</v>
      </c>
      <c r="AE20" s="456"/>
      <c r="AF20" s="456"/>
      <c r="AG20" s="456">
        <f>SUM(AG12:AJ19)</f>
        <v>0</v>
      </c>
      <c r="AH20" s="456"/>
      <c r="AI20" s="456"/>
      <c r="AJ20" s="456"/>
    </row>
    <row r="21" spans="3:36" ht="18" hidden="1" customHeight="1" x14ac:dyDescent="0.4">
      <c r="AD21" s="448" t="s">
        <v>466</v>
      </c>
      <c r="AE21" s="449"/>
      <c r="AF21" s="449"/>
      <c r="AG21" s="452" t="str">
        <f>IF(ISBLANK(L12),"",IF(AG20&gt;=100000000,"佐賀さいこうモデル",IF(AG20&gt;=40000000,"発展モデル","標準モデル")))</f>
        <v/>
      </c>
      <c r="AH21" s="452"/>
      <c r="AI21" s="452"/>
      <c r="AJ21" s="453"/>
    </row>
    <row r="22" spans="3:36" ht="18" hidden="1" customHeight="1" thickBot="1" x14ac:dyDescent="0.45">
      <c r="AD22" s="450"/>
      <c r="AE22" s="451"/>
      <c r="AF22" s="451"/>
      <c r="AG22" s="454"/>
      <c r="AH22" s="454"/>
      <c r="AI22" s="454"/>
      <c r="AJ22" s="455"/>
    </row>
    <row r="23" spans="3:36" ht="12" customHeight="1" x14ac:dyDescent="0.4"/>
    <row r="24" spans="3:36" ht="18" customHeight="1" x14ac:dyDescent="0.4">
      <c r="C24" s="1" t="s">
        <v>469</v>
      </c>
    </row>
    <row r="25" spans="3:36" ht="18" customHeight="1" x14ac:dyDescent="0.4">
      <c r="C25" s="340" t="s">
        <v>153</v>
      </c>
      <c r="D25" s="340"/>
      <c r="E25" s="340"/>
      <c r="F25" s="340"/>
      <c r="G25" s="340"/>
      <c r="H25" s="340"/>
      <c r="I25" s="340" t="s">
        <v>468</v>
      </c>
      <c r="J25" s="340"/>
      <c r="K25" s="340"/>
      <c r="L25" s="340"/>
      <c r="M25" s="340"/>
      <c r="N25" s="340"/>
      <c r="O25" s="340"/>
      <c r="P25" s="340" t="s">
        <v>467</v>
      </c>
      <c r="Q25" s="340"/>
      <c r="R25" s="340"/>
      <c r="S25" s="340"/>
      <c r="T25" s="340"/>
      <c r="U25" s="340"/>
      <c r="V25" s="340"/>
    </row>
    <row r="26" spans="3:36" ht="18" customHeight="1" x14ac:dyDescent="0.4">
      <c r="C26" s="340"/>
      <c r="D26" s="340"/>
      <c r="E26" s="340"/>
      <c r="F26" s="340"/>
      <c r="G26" s="340"/>
      <c r="H26" s="340"/>
      <c r="I26" s="447" t="s">
        <v>452</v>
      </c>
      <c r="J26" s="447"/>
      <c r="K26" s="447"/>
      <c r="L26" s="447" t="s">
        <v>462</v>
      </c>
      <c r="M26" s="447"/>
      <c r="N26" s="447"/>
      <c r="O26" s="447"/>
      <c r="P26" s="447" t="s">
        <v>452</v>
      </c>
      <c r="Q26" s="447"/>
      <c r="R26" s="447"/>
      <c r="S26" s="447" t="s">
        <v>462</v>
      </c>
      <c r="T26" s="447"/>
      <c r="U26" s="447"/>
      <c r="V26" s="447"/>
    </row>
    <row r="27" spans="3:36" ht="18" customHeight="1" x14ac:dyDescent="0.4">
      <c r="C27" s="340" t="s">
        <v>448</v>
      </c>
      <c r="D27" s="340"/>
      <c r="E27" s="301">
        <f>N5</f>
        <v>0</v>
      </c>
      <c r="F27" s="302"/>
      <c r="G27" s="302"/>
      <c r="H27" s="303"/>
      <c r="I27" s="457">
        <f t="shared" ref="I27:I34" si="2">W12</f>
        <v>0</v>
      </c>
      <c r="J27" s="458"/>
      <c r="K27" s="459"/>
      <c r="L27" s="460" t="str">
        <f t="shared" ref="L27:L34" si="3">AG12</f>
        <v/>
      </c>
      <c r="M27" s="460"/>
      <c r="N27" s="460"/>
      <c r="O27" s="460"/>
      <c r="P27" s="463"/>
      <c r="Q27" s="463"/>
      <c r="R27" s="463"/>
      <c r="S27" s="462" t="str">
        <f t="shared" ref="S27:S34" si="4">IF(ISBLANK(P27),"",L27/I27*P27)</f>
        <v/>
      </c>
      <c r="T27" s="462"/>
      <c r="U27" s="462"/>
      <c r="V27" s="462"/>
    </row>
    <row r="28" spans="3:36" ht="18" customHeight="1" x14ac:dyDescent="0.4">
      <c r="C28" s="286" t="s">
        <v>461</v>
      </c>
      <c r="D28" s="286"/>
      <c r="E28" s="301">
        <f t="shared" ref="E28:E34" si="5">E13</f>
        <v>0</v>
      </c>
      <c r="F28" s="302"/>
      <c r="G28" s="302"/>
      <c r="H28" s="303"/>
      <c r="I28" s="457">
        <f t="shared" si="2"/>
        <v>0</v>
      </c>
      <c r="J28" s="458"/>
      <c r="K28" s="459"/>
      <c r="L28" s="460" t="str">
        <f t="shared" si="3"/>
        <v/>
      </c>
      <c r="M28" s="460"/>
      <c r="N28" s="460"/>
      <c r="O28" s="460"/>
      <c r="P28" s="461"/>
      <c r="Q28" s="461"/>
      <c r="R28" s="461"/>
      <c r="S28" s="462" t="str">
        <f t="shared" si="4"/>
        <v/>
      </c>
      <c r="T28" s="462"/>
      <c r="U28" s="462"/>
      <c r="V28" s="462"/>
    </row>
    <row r="29" spans="3:36" ht="18" customHeight="1" x14ac:dyDescent="0.4">
      <c r="C29" s="286"/>
      <c r="D29" s="286"/>
      <c r="E29" s="301">
        <f t="shared" si="5"/>
        <v>0</v>
      </c>
      <c r="F29" s="302"/>
      <c r="G29" s="302"/>
      <c r="H29" s="303"/>
      <c r="I29" s="457">
        <f t="shared" si="2"/>
        <v>0</v>
      </c>
      <c r="J29" s="458"/>
      <c r="K29" s="459"/>
      <c r="L29" s="460" t="str">
        <f t="shared" si="3"/>
        <v/>
      </c>
      <c r="M29" s="460"/>
      <c r="N29" s="460"/>
      <c r="O29" s="460"/>
      <c r="P29" s="461"/>
      <c r="Q29" s="461"/>
      <c r="R29" s="461"/>
      <c r="S29" s="462" t="str">
        <f t="shared" si="4"/>
        <v/>
      </c>
      <c r="T29" s="462"/>
      <c r="U29" s="462"/>
      <c r="V29" s="462"/>
    </row>
    <row r="30" spans="3:36" ht="18" customHeight="1" x14ac:dyDescent="0.4">
      <c r="C30" s="286"/>
      <c r="D30" s="286"/>
      <c r="E30" s="301">
        <f t="shared" si="5"/>
        <v>0</v>
      </c>
      <c r="F30" s="302"/>
      <c r="G30" s="302"/>
      <c r="H30" s="303"/>
      <c r="I30" s="457">
        <f t="shared" si="2"/>
        <v>0</v>
      </c>
      <c r="J30" s="458"/>
      <c r="K30" s="459"/>
      <c r="L30" s="460" t="str">
        <f t="shared" si="3"/>
        <v/>
      </c>
      <c r="M30" s="460"/>
      <c r="N30" s="460"/>
      <c r="O30" s="460"/>
      <c r="P30" s="461"/>
      <c r="Q30" s="461"/>
      <c r="R30" s="461"/>
      <c r="S30" s="462" t="str">
        <f t="shared" si="4"/>
        <v/>
      </c>
      <c r="T30" s="462"/>
      <c r="U30" s="462"/>
      <c r="V30" s="462"/>
    </row>
    <row r="31" spans="3:36" ht="18" customHeight="1" x14ac:dyDescent="0.4">
      <c r="C31" s="286"/>
      <c r="D31" s="286"/>
      <c r="E31" s="301">
        <f t="shared" si="5"/>
        <v>0</v>
      </c>
      <c r="F31" s="302"/>
      <c r="G31" s="302"/>
      <c r="H31" s="303"/>
      <c r="I31" s="457">
        <f t="shared" si="2"/>
        <v>0</v>
      </c>
      <c r="J31" s="458"/>
      <c r="K31" s="459"/>
      <c r="L31" s="460" t="str">
        <f t="shared" si="3"/>
        <v/>
      </c>
      <c r="M31" s="460"/>
      <c r="N31" s="460"/>
      <c r="O31" s="460"/>
      <c r="P31" s="461"/>
      <c r="Q31" s="461"/>
      <c r="R31" s="461"/>
      <c r="S31" s="462" t="str">
        <f t="shared" si="4"/>
        <v/>
      </c>
      <c r="T31" s="462"/>
      <c r="U31" s="462"/>
      <c r="V31" s="462"/>
    </row>
    <row r="32" spans="3:36" ht="18" customHeight="1" x14ac:dyDescent="0.4">
      <c r="C32" s="286"/>
      <c r="D32" s="286"/>
      <c r="E32" s="301">
        <f t="shared" si="5"/>
        <v>0</v>
      </c>
      <c r="F32" s="302"/>
      <c r="G32" s="302"/>
      <c r="H32" s="303"/>
      <c r="I32" s="457">
        <f t="shared" si="2"/>
        <v>0</v>
      </c>
      <c r="J32" s="458"/>
      <c r="K32" s="459"/>
      <c r="L32" s="460" t="str">
        <f t="shared" si="3"/>
        <v/>
      </c>
      <c r="M32" s="460"/>
      <c r="N32" s="460"/>
      <c r="O32" s="460"/>
      <c r="P32" s="461"/>
      <c r="Q32" s="461"/>
      <c r="R32" s="461"/>
      <c r="S32" s="462" t="str">
        <f t="shared" si="4"/>
        <v/>
      </c>
      <c r="T32" s="462"/>
      <c r="U32" s="462"/>
      <c r="V32" s="462"/>
    </row>
    <row r="33" spans="3:29" ht="18" customHeight="1" x14ac:dyDescent="0.4">
      <c r="C33" s="286"/>
      <c r="D33" s="286"/>
      <c r="E33" s="301">
        <f t="shared" si="5"/>
        <v>0</v>
      </c>
      <c r="F33" s="302"/>
      <c r="G33" s="302"/>
      <c r="H33" s="303"/>
      <c r="I33" s="457">
        <f t="shared" si="2"/>
        <v>0</v>
      </c>
      <c r="J33" s="458"/>
      <c r="K33" s="459"/>
      <c r="L33" s="460" t="str">
        <f t="shared" si="3"/>
        <v/>
      </c>
      <c r="M33" s="460"/>
      <c r="N33" s="460"/>
      <c r="O33" s="460"/>
      <c r="P33" s="461"/>
      <c r="Q33" s="461"/>
      <c r="R33" s="461"/>
      <c r="S33" s="462" t="str">
        <f t="shared" si="4"/>
        <v/>
      </c>
      <c r="T33" s="462"/>
      <c r="U33" s="462"/>
      <c r="V33" s="462"/>
    </row>
    <row r="34" spans="3:29" ht="18" customHeight="1" x14ac:dyDescent="0.4">
      <c r="C34" s="286"/>
      <c r="D34" s="286"/>
      <c r="E34" s="301">
        <f t="shared" si="5"/>
        <v>0</v>
      </c>
      <c r="F34" s="302"/>
      <c r="G34" s="302"/>
      <c r="H34" s="303"/>
      <c r="I34" s="457">
        <f t="shared" si="2"/>
        <v>0</v>
      </c>
      <c r="J34" s="458"/>
      <c r="K34" s="459"/>
      <c r="L34" s="460" t="str">
        <f t="shared" si="3"/>
        <v/>
      </c>
      <c r="M34" s="460"/>
      <c r="N34" s="460"/>
      <c r="O34" s="460"/>
      <c r="P34" s="461"/>
      <c r="Q34" s="461"/>
      <c r="R34" s="461"/>
      <c r="S34" s="462" t="str">
        <f t="shared" si="4"/>
        <v/>
      </c>
      <c r="T34" s="462"/>
      <c r="U34" s="462"/>
      <c r="V34" s="462"/>
    </row>
    <row r="35" spans="3:29" ht="18" customHeight="1" x14ac:dyDescent="0.4">
      <c r="C35" s="280" t="s">
        <v>8</v>
      </c>
      <c r="D35" s="281"/>
      <c r="E35" s="281"/>
      <c r="F35" s="281"/>
      <c r="G35" s="281"/>
      <c r="H35" s="282"/>
      <c r="I35" s="456">
        <f>SUM(I27:K34)</f>
        <v>0</v>
      </c>
      <c r="J35" s="456"/>
      <c r="K35" s="456"/>
      <c r="L35" s="456">
        <f>SUM(L27:O34)</f>
        <v>0</v>
      </c>
      <c r="M35" s="456"/>
      <c r="N35" s="456"/>
      <c r="O35" s="456"/>
      <c r="P35" s="456">
        <f>SUM(P27:R34)</f>
        <v>0</v>
      </c>
      <c r="Q35" s="456"/>
      <c r="R35" s="456"/>
      <c r="S35" s="456">
        <f>SUM(S27:V34)</f>
        <v>0</v>
      </c>
      <c r="T35" s="456"/>
      <c r="U35" s="456"/>
      <c r="V35" s="456"/>
    </row>
    <row r="36" spans="3:29" ht="18" hidden="1" customHeight="1" x14ac:dyDescent="0.4">
      <c r="I36" s="467" t="s">
        <v>466</v>
      </c>
      <c r="J36" s="468"/>
      <c r="K36" s="468"/>
      <c r="L36" s="464" t="str">
        <f>IF(ISBLANK(L12),"",IF(L35&gt;=100000000,"佐賀さいこうモデル",IF(L35&gt;=40000000,"発展モデル","標準モデル")))</f>
        <v/>
      </c>
      <c r="M36" s="464"/>
      <c r="N36" s="464"/>
      <c r="O36" s="465"/>
      <c r="P36" s="448" t="s">
        <v>466</v>
      </c>
      <c r="Q36" s="449"/>
      <c r="R36" s="449"/>
      <c r="S36" s="452" t="str">
        <f>IF(ISBLANK(P27),"",IF(S35&gt;=100000000,"佐賀さいこうモデル",IF(S35&gt;=40000000,"発展モデル","標準モデル")))</f>
        <v/>
      </c>
      <c r="T36" s="452"/>
      <c r="U36" s="452"/>
      <c r="V36" s="453"/>
    </row>
    <row r="37" spans="3:29" ht="18" hidden="1" customHeight="1" thickBot="1" x14ac:dyDescent="0.45">
      <c r="I37" s="450"/>
      <c r="J37" s="451"/>
      <c r="K37" s="451"/>
      <c r="L37" s="454"/>
      <c r="M37" s="454"/>
      <c r="N37" s="454"/>
      <c r="O37" s="455"/>
      <c r="P37" s="450"/>
      <c r="Q37" s="451"/>
      <c r="R37" s="451"/>
      <c r="S37" s="454"/>
      <c r="T37" s="454"/>
      <c r="U37" s="454"/>
      <c r="V37" s="455"/>
    </row>
    <row r="38" spans="3:29" ht="18" customHeight="1" x14ac:dyDescent="0.4">
      <c r="C38" s="86" t="s">
        <v>416</v>
      </c>
      <c r="D38" s="1" t="s">
        <v>465</v>
      </c>
      <c r="I38" s="86"/>
      <c r="J38" s="86"/>
      <c r="K38" s="86"/>
      <c r="L38" s="87"/>
      <c r="M38" s="87"/>
      <c r="N38" s="87"/>
      <c r="O38" s="87"/>
      <c r="P38" s="86"/>
      <c r="Q38" s="86"/>
      <c r="R38" s="86"/>
      <c r="S38" s="87"/>
      <c r="T38" s="87"/>
      <c r="U38" s="87"/>
      <c r="V38" s="87"/>
    </row>
    <row r="40" spans="3:29" ht="18" customHeight="1" x14ac:dyDescent="0.4">
      <c r="C40" s="286" t="s">
        <v>456</v>
      </c>
      <c r="D40" s="286"/>
      <c r="E40" s="286"/>
      <c r="F40" s="286"/>
      <c r="G40" s="286"/>
      <c r="H40" s="286"/>
      <c r="I40" s="393"/>
      <c r="J40" s="393"/>
      <c r="K40" s="393"/>
      <c r="L40" s="393"/>
      <c r="M40" s="393"/>
      <c r="N40" s="393"/>
      <c r="O40" s="393"/>
      <c r="P40" s="393"/>
      <c r="Q40" s="393"/>
      <c r="R40" s="393"/>
      <c r="S40" s="393"/>
      <c r="T40" s="393"/>
      <c r="U40" s="393"/>
      <c r="V40" s="393"/>
      <c r="W40" s="393"/>
      <c r="X40" s="393"/>
      <c r="Y40" s="393"/>
      <c r="Z40" s="393"/>
      <c r="AA40" s="393"/>
      <c r="AB40" s="393"/>
      <c r="AC40" s="393"/>
    </row>
    <row r="41" spans="3:29" ht="18" customHeight="1" x14ac:dyDescent="0.4">
      <c r="C41" s="286"/>
      <c r="D41" s="286"/>
      <c r="E41" s="286"/>
      <c r="F41" s="286"/>
      <c r="G41" s="286"/>
      <c r="H41" s="286"/>
      <c r="I41" s="393"/>
      <c r="J41" s="393"/>
      <c r="K41" s="393"/>
      <c r="L41" s="393"/>
      <c r="M41" s="393"/>
      <c r="N41" s="393"/>
      <c r="O41" s="393"/>
      <c r="P41" s="393"/>
      <c r="Q41" s="393"/>
      <c r="R41" s="393"/>
      <c r="S41" s="393"/>
      <c r="T41" s="393"/>
      <c r="U41" s="393"/>
      <c r="V41" s="393"/>
      <c r="W41" s="393"/>
      <c r="X41" s="393"/>
      <c r="Y41" s="393"/>
      <c r="Z41" s="393"/>
      <c r="AA41" s="393"/>
      <c r="AB41" s="393"/>
      <c r="AC41" s="393"/>
    </row>
    <row r="42" spans="3:29" ht="18" customHeight="1" x14ac:dyDescent="0.4">
      <c r="C42" s="86" t="s">
        <v>455</v>
      </c>
      <c r="D42" s="1" t="s">
        <v>464</v>
      </c>
    </row>
    <row r="43" spans="3:29" ht="12" customHeight="1" x14ac:dyDescent="0.4"/>
    <row r="44" spans="3:29" ht="18" customHeight="1" x14ac:dyDescent="0.4">
      <c r="C44" s="1" t="s">
        <v>453</v>
      </c>
    </row>
    <row r="45" spans="3:29" ht="18" customHeight="1" x14ac:dyDescent="0.4">
      <c r="C45" s="340" t="s">
        <v>153</v>
      </c>
      <c r="D45" s="340"/>
      <c r="E45" s="340"/>
      <c r="F45" s="340"/>
      <c r="G45" s="340"/>
      <c r="H45" s="340"/>
      <c r="I45" s="340" t="s">
        <v>451</v>
      </c>
      <c r="J45" s="340"/>
      <c r="K45" s="340"/>
      <c r="L45" s="340"/>
      <c r="M45" s="340"/>
      <c r="N45" s="340"/>
      <c r="O45" s="340"/>
      <c r="P45" s="340" t="s">
        <v>450</v>
      </c>
      <c r="Q45" s="340"/>
      <c r="R45" s="340"/>
      <c r="S45" s="340"/>
      <c r="T45" s="340"/>
      <c r="U45" s="340"/>
      <c r="V45" s="340"/>
      <c r="W45" s="340" t="s">
        <v>463</v>
      </c>
      <c r="X45" s="340"/>
      <c r="Y45" s="340"/>
      <c r="Z45" s="340"/>
      <c r="AA45" s="340"/>
      <c r="AB45" s="340"/>
      <c r="AC45" s="340"/>
    </row>
    <row r="46" spans="3:29" ht="18" customHeight="1" x14ac:dyDescent="0.4">
      <c r="C46" s="340"/>
      <c r="D46" s="340"/>
      <c r="E46" s="340"/>
      <c r="F46" s="340"/>
      <c r="G46" s="340"/>
      <c r="H46" s="340"/>
      <c r="I46" s="447" t="s">
        <v>452</v>
      </c>
      <c r="J46" s="447"/>
      <c r="K46" s="447"/>
      <c r="L46" s="447" t="s">
        <v>462</v>
      </c>
      <c r="M46" s="447"/>
      <c r="N46" s="447"/>
      <c r="O46" s="447"/>
      <c r="P46" s="447" t="s">
        <v>452</v>
      </c>
      <c r="Q46" s="447"/>
      <c r="R46" s="447"/>
      <c r="S46" s="447" t="s">
        <v>462</v>
      </c>
      <c r="T46" s="447"/>
      <c r="U46" s="447"/>
      <c r="V46" s="447"/>
      <c r="W46" s="447" t="s">
        <v>452</v>
      </c>
      <c r="X46" s="447"/>
      <c r="Y46" s="447"/>
      <c r="Z46" s="447" t="s">
        <v>462</v>
      </c>
      <c r="AA46" s="447"/>
      <c r="AB46" s="447"/>
      <c r="AC46" s="447"/>
    </row>
    <row r="47" spans="3:29" ht="18" customHeight="1" x14ac:dyDescent="0.4">
      <c r="C47" s="340" t="s">
        <v>448</v>
      </c>
      <c r="D47" s="340"/>
      <c r="E47" s="301">
        <f>N5</f>
        <v>0</v>
      </c>
      <c r="F47" s="302"/>
      <c r="G47" s="302"/>
      <c r="H47" s="303"/>
      <c r="I47" s="463"/>
      <c r="J47" s="463"/>
      <c r="K47" s="463"/>
      <c r="L47" s="466"/>
      <c r="M47" s="466"/>
      <c r="N47" s="466"/>
      <c r="O47" s="466"/>
      <c r="P47" s="463"/>
      <c r="Q47" s="463"/>
      <c r="R47" s="463"/>
      <c r="S47" s="463"/>
      <c r="T47" s="463"/>
      <c r="U47" s="463"/>
      <c r="V47" s="463"/>
      <c r="W47" s="463"/>
      <c r="X47" s="463"/>
      <c r="Y47" s="463"/>
      <c r="Z47" s="463"/>
      <c r="AA47" s="463"/>
      <c r="AB47" s="463"/>
      <c r="AC47" s="463"/>
    </row>
    <row r="48" spans="3:29" ht="18" customHeight="1" x14ac:dyDescent="0.4">
      <c r="C48" s="286" t="s">
        <v>461</v>
      </c>
      <c r="D48" s="286"/>
      <c r="E48" s="301">
        <f t="shared" ref="E48:E54" si="6">E28</f>
        <v>0</v>
      </c>
      <c r="F48" s="302"/>
      <c r="G48" s="302"/>
      <c r="H48" s="303"/>
      <c r="I48" s="463">
        <f t="shared" ref="I48:I54" si="7">I28</f>
        <v>0</v>
      </c>
      <c r="J48" s="463"/>
      <c r="K48" s="463"/>
      <c r="L48" s="466" t="str">
        <f t="shared" ref="L48:L54" si="8">L28</f>
        <v/>
      </c>
      <c r="M48" s="466"/>
      <c r="N48" s="466"/>
      <c r="O48" s="466"/>
      <c r="P48" s="463">
        <f t="shared" ref="P48:P54" si="9">P28</f>
        <v>0</v>
      </c>
      <c r="Q48" s="463"/>
      <c r="R48" s="463"/>
      <c r="S48" s="469"/>
      <c r="T48" s="470"/>
      <c r="U48" s="470"/>
      <c r="V48" s="471"/>
      <c r="W48" s="463"/>
      <c r="X48" s="463"/>
      <c r="Y48" s="463"/>
      <c r="Z48" s="469"/>
      <c r="AA48" s="470"/>
      <c r="AB48" s="470"/>
      <c r="AC48" s="471"/>
    </row>
    <row r="49" spans="2:29" ht="18" customHeight="1" x14ac:dyDescent="0.4">
      <c r="C49" s="286"/>
      <c r="D49" s="286"/>
      <c r="E49" s="301">
        <f t="shared" si="6"/>
        <v>0</v>
      </c>
      <c r="F49" s="302"/>
      <c r="G49" s="302"/>
      <c r="H49" s="303"/>
      <c r="I49" s="463">
        <f t="shared" si="7"/>
        <v>0</v>
      </c>
      <c r="J49" s="463"/>
      <c r="K49" s="463"/>
      <c r="L49" s="466" t="str">
        <f t="shared" si="8"/>
        <v/>
      </c>
      <c r="M49" s="466"/>
      <c r="N49" s="466"/>
      <c r="O49" s="466"/>
      <c r="P49" s="463">
        <f t="shared" si="9"/>
        <v>0</v>
      </c>
      <c r="Q49" s="463"/>
      <c r="R49" s="463"/>
      <c r="S49" s="469"/>
      <c r="T49" s="470"/>
      <c r="U49" s="470"/>
      <c r="V49" s="471"/>
      <c r="W49" s="463"/>
      <c r="X49" s="463"/>
      <c r="Y49" s="463"/>
      <c r="Z49" s="469"/>
      <c r="AA49" s="470"/>
      <c r="AB49" s="470"/>
      <c r="AC49" s="471"/>
    </row>
    <row r="50" spans="2:29" ht="18" customHeight="1" x14ac:dyDescent="0.4">
      <c r="C50" s="286"/>
      <c r="D50" s="286"/>
      <c r="E50" s="301">
        <f t="shared" si="6"/>
        <v>0</v>
      </c>
      <c r="F50" s="302"/>
      <c r="G50" s="302"/>
      <c r="H50" s="303"/>
      <c r="I50" s="463">
        <f t="shared" si="7"/>
        <v>0</v>
      </c>
      <c r="J50" s="463"/>
      <c r="K50" s="463"/>
      <c r="L50" s="466" t="str">
        <f t="shared" si="8"/>
        <v/>
      </c>
      <c r="M50" s="466"/>
      <c r="N50" s="466"/>
      <c r="O50" s="466"/>
      <c r="P50" s="463">
        <f t="shared" si="9"/>
        <v>0</v>
      </c>
      <c r="Q50" s="463"/>
      <c r="R50" s="463"/>
      <c r="S50" s="469"/>
      <c r="T50" s="470"/>
      <c r="U50" s="470"/>
      <c r="V50" s="471"/>
      <c r="W50" s="463"/>
      <c r="X50" s="463"/>
      <c r="Y50" s="463"/>
      <c r="Z50" s="469"/>
      <c r="AA50" s="470"/>
      <c r="AB50" s="470"/>
      <c r="AC50" s="471"/>
    </row>
    <row r="51" spans="2:29" ht="18" customHeight="1" x14ac:dyDescent="0.4">
      <c r="C51" s="286"/>
      <c r="D51" s="286"/>
      <c r="E51" s="301">
        <f t="shared" si="6"/>
        <v>0</v>
      </c>
      <c r="F51" s="302"/>
      <c r="G51" s="302"/>
      <c r="H51" s="303"/>
      <c r="I51" s="463">
        <f t="shared" si="7"/>
        <v>0</v>
      </c>
      <c r="J51" s="463"/>
      <c r="K51" s="463"/>
      <c r="L51" s="466" t="str">
        <f t="shared" si="8"/>
        <v/>
      </c>
      <c r="M51" s="466"/>
      <c r="N51" s="466"/>
      <c r="O51" s="466"/>
      <c r="P51" s="463">
        <f t="shared" si="9"/>
        <v>0</v>
      </c>
      <c r="Q51" s="463"/>
      <c r="R51" s="463"/>
      <c r="S51" s="469"/>
      <c r="T51" s="470"/>
      <c r="U51" s="470"/>
      <c r="V51" s="471"/>
      <c r="W51" s="463"/>
      <c r="X51" s="463"/>
      <c r="Y51" s="463"/>
      <c r="Z51" s="469"/>
      <c r="AA51" s="470"/>
      <c r="AB51" s="470"/>
      <c r="AC51" s="471"/>
    </row>
    <row r="52" spans="2:29" ht="18" customHeight="1" x14ac:dyDescent="0.4">
      <c r="C52" s="286"/>
      <c r="D52" s="286"/>
      <c r="E52" s="301">
        <f t="shared" si="6"/>
        <v>0</v>
      </c>
      <c r="F52" s="302"/>
      <c r="G52" s="302"/>
      <c r="H52" s="303"/>
      <c r="I52" s="463">
        <f t="shared" si="7"/>
        <v>0</v>
      </c>
      <c r="J52" s="463"/>
      <c r="K52" s="463"/>
      <c r="L52" s="466" t="str">
        <f t="shared" si="8"/>
        <v/>
      </c>
      <c r="M52" s="466"/>
      <c r="N52" s="466"/>
      <c r="O52" s="466"/>
      <c r="P52" s="463">
        <f t="shared" si="9"/>
        <v>0</v>
      </c>
      <c r="Q52" s="463"/>
      <c r="R52" s="463"/>
      <c r="S52" s="469"/>
      <c r="T52" s="470"/>
      <c r="U52" s="470"/>
      <c r="V52" s="471"/>
      <c r="W52" s="463"/>
      <c r="X52" s="463"/>
      <c r="Y52" s="463"/>
      <c r="Z52" s="469"/>
      <c r="AA52" s="470"/>
      <c r="AB52" s="470"/>
      <c r="AC52" s="471"/>
    </row>
    <row r="53" spans="2:29" ht="18" customHeight="1" x14ac:dyDescent="0.4">
      <c r="C53" s="286"/>
      <c r="D53" s="286"/>
      <c r="E53" s="301">
        <f t="shared" si="6"/>
        <v>0</v>
      </c>
      <c r="F53" s="302"/>
      <c r="G53" s="302"/>
      <c r="H53" s="303"/>
      <c r="I53" s="463">
        <f t="shared" si="7"/>
        <v>0</v>
      </c>
      <c r="J53" s="463"/>
      <c r="K53" s="463"/>
      <c r="L53" s="466" t="str">
        <f t="shared" si="8"/>
        <v/>
      </c>
      <c r="M53" s="466"/>
      <c r="N53" s="466"/>
      <c r="O53" s="466"/>
      <c r="P53" s="463">
        <f t="shared" si="9"/>
        <v>0</v>
      </c>
      <c r="Q53" s="463"/>
      <c r="R53" s="463"/>
      <c r="S53" s="469"/>
      <c r="T53" s="470"/>
      <c r="U53" s="470"/>
      <c r="V53" s="471"/>
      <c r="W53" s="463"/>
      <c r="X53" s="463"/>
      <c r="Y53" s="463"/>
      <c r="Z53" s="469"/>
      <c r="AA53" s="470"/>
      <c r="AB53" s="470"/>
      <c r="AC53" s="471"/>
    </row>
    <row r="54" spans="2:29" ht="18" customHeight="1" x14ac:dyDescent="0.4">
      <c r="C54" s="286"/>
      <c r="D54" s="286"/>
      <c r="E54" s="301">
        <f t="shared" si="6"/>
        <v>0</v>
      </c>
      <c r="F54" s="302"/>
      <c r="G54" s="302"/>
      <c r="H54" s="303"/>
      <c r="I54" s="463">
        <f t="shared" si="7"/>
        <v>0</v>
      </c>
      <c r="J54" s="463"/>
      <c r="K54" s="463"/>
      <c r="L54" s="466" t="str">
        <f t="shared" si="8"/>
        <v/>
      </c>
      <c r="M54" s="466"/>
      <c r="N54" s="466"/>
      <c r="O54" s="466"/>
      <c r="P54" s="463">
        <f t="shared" si="9"/>
        <v>0</v>
      </c>
      <c r="Q54" s="463"/>
      <c r="R54" s="463"/>
      <c r="S54" s="469"/>
      <c r="T54" s="470"/>
      <c r="U54" s="470"/>
      <c r="V54" s="471"/>
      <c r="W54" s="463"/>
      <c r="X54" s="463"/>
      <c r="Y54" s="463"/>
      <c r="Z54" s="469"/>
      <c r="AA54" s="470"/>
      <c r="AB54" s="470"/>
      <c r="AC54" s="471"/>
    </row>
    <row r="55" spans="2:29" ht="18" customHeight="1" x14ac:dyDescent="0.4">
      <c r="C55" s="280" t="s">
        <v>8</v>
      </c>
      <c r="D55" s="281"/>
      <c r="E55" s="281"/>
      <c r="F55" s="281"/>
      <c r="G55" s="281"/>
      <c r="H55" s="282"/>
      <c r="I55" s="456">
        <f>SUM(I47:K54)</f>
        <v>0</v>
      </c>
      <c r="J55" s="456"/>
      <c r="K55" s="456"/>
      <c r="L55" s="456">
        <f>SUM(L47:O54)</f>
        <v>0</v>
      </c>
      <c r="M55" s="456"/>
      <c r="N55" s="456"/>
      <c r="O55" s="456"/>
      <c r="P55" s="456">
        <f>SUM(P47:R54)</f>
        <v>0</v>
      </c>
      <c r="Q55" s="456"/>
      <c r="R55" s="456"/>
      <c r="S55" s="456">
        <f>SUM(S47:V54)</f>
        <v>0</v>
      </c>
      <c r="T55" s="456"/>
      <c r="U55" s="456"/>
      <c r="V55" s="456"/>
      <c r="W55" s="456">
        <f>SUM(W47:Y54)</f>
        <v>0</v>
      </c>
      <c r="X55" s="456"/>
      <c r="Y55" s="456"/>
      <c r="Z55" s="456">
        <f>SUM(Z47:AC54)</f>
        <v>0</v>
      </c>
      <c r="AA55" s="456"/>
      <c r="AB55" s="456"/>
      <c r="AC55" s="456"/>
    </row>
    <row r="56" spans="2:29" ht="18" customHeight="1" x14ac:dyDescent="0.4">
      <c r="C56" s="340" t="s">
        <v>446</v>
      </c>
      <c r="D56" s="340"/>
      <c r="E56" s="340"/>
      <c r="F56" s="340"/>
      <c r="G56" s="340"/>
      <c r="H56" s="340"/>
      <c r="I56" s="476" t="str">
        <f>IF(ISBLANK(I47),"",(I47-I27)/(P27-I27))</f>
        <v/>
      </c>
      <c r="J56" s="476"/>
      <c r="K56" s="476"/>
      <c r="L56" s="476" t="str">
        <f>IF(ISBLANK(I47),"",(L47-L27)/(S27-L27))</f>
        <v/>
      </c>
      <c r="M56" s="476"/>
      <c r="N56" s="476"/>
      <c r="O56" s="476"/>
      <c r="P56" s="476" t="str">
        <f>IF(ISBLANK(P47),"",(P47-I27)/(P27-I27))</f>
        <v/>
      </c>
      <c r="Q56" s="476"/>
      <c r="R56" s="476"/>
      <c r="S56" s="476" t="str">
        <f>IF(ISBLANK(S47),"",(S47-L27)/(S27-L27))</f>
        <v/>
      </c>
      <c r="T56" s="476"/>
      <c r="U56" s="476"/>
      <c r="V56" s="476"/>
      <c r="W56" s="476" t="str">
        <f>IF(ISBLANK(W47),"",(W47-I27)/(P27-I27))</f>
        <v/>
      </c>
      <c r="X56" s="476"/>
      <c r="Y56" s="476"/>
      <c r="Z56" s="476" t="str">
        <f>IF(ISBLANK(Z47),"",(Z47-L27)/(S27-L27))</f>
        <v/>
      </c>
      <c r="AA56" s="476"/>
      <c r="AB56" s="476"/>
      <c r="AC56" s="476"/>
    </row>
    <row r="60" spans="2:29" ht="18" customHeight="1" x14ac:dyDescent="0.4">
      <c r="B60" s="1" t="s">
        <v>460</v>
      </c>
    </row>
    <row r="61" spans="2:29" ht="18" customHeight="1" x14ac:dyDescent="0.4">
      <c r="C61" s="1" t="s">
        <v>459</v>
      </c>
    </row>
    <row r="62" spans="2:29" ht="18" customHeight="1" x14ac:dyDescent="0.4">
      <c r="C62" s="340" t="s">
        <v>153</v>
      </c>
      <c r="D62" s="340"/>
      <c r="E62" s="340"/>
      <c r="F62" s="340"/>
      <c r="G62" s="340"/>
      <c r="H62" s="340"/>
      <c r="I62" s="340" t="s">
        <v>452</v>
      </c>
      <c r="J62" s="340"/>
      <c r="K62" s="340"/>
      <c r="L62" s="340"/>
      <c r="M62" s="340"/>
      <c r="N62" s="340"/>
      <c r="O62" s="340"/>
      <c r="P62" s="340"/>
      <c r="Q62" s="340"/>
      <c r="R62" s="340"/>
    </row>
    <row r="63" spans="2:29" ht="18" customHeight="1" x14ac:dyDescent="0.4">
      <c r="C63" s="340"/>
      <c r="D63" s="340"/>
      <c r="E63" s="340"/>
      <c r="F63" s="340"/>
      <c r="G63" s="340"/>
      <c r="H63" s="340"/>
      <c r="I63" s="280" t="s">
        <v>458</v>
      </c>
      <c r="J63" s="281"/>
      <c r="K63" s="281"/>
      <c r="L63" s="281"/>
      <c r="M63" s="282"/>
      <c r="N63" s="280" t="s">
        <v>457</v>
      </c>
      <c r="O63" s="281"/>
      <c r="P63" s="281"/>
      <c r="Q63" s="281"/>
      <c r="R63" s="282"/>
    </row>
    <row r="64" spans="2:29" ht="18" customHeight="1" x14ac:dyDescent="0.4">
      <c r="C64" s="340" t="s">
        <v>448</v>
      </c>
      <c r="D64" s="340"/>
      <c r="E64" s="286">
        <f>N5</f>
        <v>0</v>
      </c>
      <c r="F64" s="286"/>
      <c r="G64" s="286"/>
      <c r="H64" s="286"/>
      <c r="I64" s="472"/>
      <c r="J64" s="472"/>
      <c r="K64" s="472"/>
      <c r="L64" s="472"/>
      <c r="M64" s="472"/>
      <c r="N64" s="472"/>
      <c r="O64" s="472"/>
      <c r="P64" s="472"/>
      <c r="Q64" s="472"/>
      <c r="R64" s="472"/>
    </row>
    <row r="65" spans="3:29" ht="18" customHeight="1" x14ac:dyDescent="0.4">
      <c r="C65" s="477" t="s">
        <v>447</v>
      </c>
      <c r="D65" s="478"/>
      <c r="E65" s="298"/>
      <c r="F65" s="299"/>
      <c r="G65" s="299"/>
      <c r="H65" s="300"/>
      <c r="I65" s="472"/>
      <c r="J65" s="472"/>
      <c r="K65" s="472"/>
      <c r="L65" s="472"/>
      <c r="M65" s="472"/>
      <c r="N65" s="472"/>
      <c r="O65" s="472"/>
      <c r="P65" s="472"/>
      <c r="Q65" s="472"/>
      <c r="R65" s="472"/>
    </row>
    <row r="66" spans="3:29" ht="18" customHeight="1" x14ac:dyDescent="0.4">
      <c r="C66" s="479"/>
      <c r="D66" s="480"/>
      <c r="E66" s="298"/>
      <c r="F66" s="299"/>
      <c r="G66" s="299"/>
      <c r="H66" s="300"/>
      <c r="I66" s="472"/>
      <c r="J66" s="472"/>
      <c r="K66" s="472"/>
      <c r="L66" s="472"/>
      <c r="M66" s="472"/>
      <c r="N66" s="472"/>
      <c r="O66" s="472"/>
      <c r="P66" s="472"/>
      <c r="Q66" s="472"/>
      <c r="R66" s="472"/>
    </row>
    <row r="67" spans="3:29" ht="18" customHeight="1" x14ac:dyDescent="0.4">
      <c r="C67" s="479"/>
      <c r="D67" s="480"/>
      <c r="E67" s="298"/>
      <c r="F67" s="299"/>
      <c r="G67" s="299"/>
      <c r="H67" s="300"/>
      <c r="I67" s="472"/>
      <c r="J67" s="472"/>
      <c r="K67" s="472"/>
      <c r="L67" s="472"/>
      <c r="M67" s="472"/>
      <c r="N67" s="472"/>
      <c r="O67" s="472"/>
      <c r="P67" s="472"/>
      <c r="Q67" s="472"/>
      <c r="R67" s="472"/>
    </row>
    <row r="68" spans="3:29" ht="18" customHeight="1" x14ac:dyDescent="0.4">
      <c r="C68" s="479"/>
      <c r="D68" s="480"/>
      <c r="E68" s="298"/>
      <c r="F68" s="299"/>
      <c r="G68" s="299"/>
      <c r="H68" s="300"/>
      <c r="I68" s="472"/>
      <c r="J68" s="472"/>
      <c r="K68" s="472"/>
      <c r="L68" s="472"/>
      <c r="M68" s="472"/>
      <c r="N68" s="472"/>
      <c r="O68" s="472"/>
      <c r="P68" s="472"/>
      <c r="Q68" s="472"/>
      <c r="R68" s="472"/>
    </row>
    <row r="69" spans="3:29" ht="18" customHeight="1" x14ac:dyDescent="0.4">
      <c r="C69" s="481"/>
      <c r="D69" s="482"/>
      <c r="E69" s="298"/>
      <c r="F69" s="299"/>
      <c r="G69" s="299"/>
      <c r="H69" s="300"/>
      <c r="I69" s="472"/>
      <c r="J69" s="472"/>
      <c r="K69" s="472"/>
      <c r="L69" s="472"/>
      <c r="M69" s="472"/>
      <c r="N69" s="472"/>
      <c r="O69" s="472"/>
      <c r="P69" s="472"/>
      <c r="Q69" s="472"/>
      <c r="R69" s="472"/>
    </row>
    <row r="70" spans="3:29" ht="18" customHeight="1" x14ac:dyDescent="0.4">
      <c r="C70" s="280" t="s">
        <v>8</v>
      </c>
      <c r="D70" s="281"/>
      <c r="E70" s="281"/>
      <c r="F70" s="281"/>
      <c r="G70" s="281"/>
      <c r="H70" s="282"/>
      <c r="I70" s="473">
        <f>SUM(I64:M69)</f>
        <v>0</v>
      </c>
      <c r="J70" s="474"/>
      <c r="K70" s="474"/>
      <c r="L70" s="474"/>
      <c r="M70" s="475"/>
      <c r="N70" s="473">
        <f>SUM(N64:R69)</f>
        <v>0</v>
      </c>
      <c r="O70" s="474"/>
      <c r="P70" s="474"/>
      <c r="Q70" s="474"/>
      <c r="R70" s="475"/>
    </row>
    <row r="72" spans="3:29" ht="18" customHeight="1" x14ac:dyDescent="0.4">
      <c r="C72" s="286" t="s">
        <v>456</v>
      </c>
      <c r="D72" s="286"/>
      <c r="E72" s="286"/>
      <c r="F72" s="286"/>
      <c r="G72" s="286"/>
      <c r="H72" s="286"/>
      <c r="I72" s="372"/>
      <c r="J72" s="372"/>
      <c r="K72" s="372"/>
      <c r="L72" s="372"/>
      <c r="M72" s="372"/>
      <c r="N72" s="372"/>
      <c r="O72" s="372"/>
      <c r="P72" s="372"/>
      <c r="Q72" s="372"/>
      <c r="R72" s="372"/>
      <c r="S72" s="372"/>
      <c r="T72" s="372"/>
      <c r="U72" s="372"/>
      <c r="V72" s="372"/>
      <c r="W72" s="372"/>
      <c r="X72" s="372"/>
      <c r="Y72" s="372"/>
      <c r="Z72" s="372"/>
      <c r="AA72" s="372"/>
      <c r="AB72" s="372"/>
      <c r="AC72" s="372"/>
    </row>
    <row r="73" spans="3:29" ht="18" customHeight="1" x14ac:dyDescent="0.4">
      <c r="C73" s="286"/>
      <c r="D73" s="286"/>
      <c r="E73" s="286"/>
      <c r="F73" s="286"/>
      <c r="G73" s="286"/>
      <c r="H73" s="286"/>
      <c r="I73" s="372"/>
      <c r="J73" s="372"/>
      <c r="K73" s="372"/>
      <c r="L73" s="372"/>
      <c r="M73" s="372"/>
      <c r="N73" s="372"/>
      <c r="O73" s="372"/>
      <c r="P73" s="372"/>
      <c r="Q73" s="372"/>
      <c r="R73" s="372"/>
      <c r="S73" s="372"/>
      <c r="T73" s="372"/>
      <c r="U73" s="372"/>
      <c r="V73" s="372"/>
      <c r="W73" s="372"/>
      <c r="X73" s="372"/>
      <c r="Y73" s="372"/>
      <c r="Z73" s="372"/>
      <c r="AA73" s="372"/>
      <c r="AB73" s="372"/>
      <c r="AC73" s="372"/>
    </row>
    <row r="74" spans="3:29" ht="18" customHeight="1" x14ac:dyDescent="0.4">
      <c r="C74" s="86" t="s">
        <v>455</v>
      </c>
      <c r="D74" s="1" t="s">
        <v>454</v>
      </c>
    </row>
    <row r="75" spans="3:29" ht="18" customHeight="1" x14ac:dyDescent="0.4">
      <c r="C75" s="86"/>
      <c r="D75" s="86"/>
    </row>
    <row r="76" spans="3:29" ht="18" customHeight="1" x14ac:dyDescent="0.4">
      <c r="C76" s="1" t="s">
        <v>453</v>
      </c>
    </row>
    <row r="77" spans="3:29" ht="18" customHeight="1" x14ac:dyDescent="0.4">
      <c r="C77" s="340" t="s">
        <v>153</v>
      </c>
      <c r="D77" s="340"/>
      <c r="E77" s="340"/>
      <c r="F77" s="340"/>
      <c r="G77" s="340"/>
      <c r="H77" s="340"/>
      <c r="I77" s="340" t="s">
        <v>452</v>
      </c>
      <c r="J77" s="340"/>
      <c r="K77" s="340"/>
      <c r="L77" s="340"/>
      <c r="M77" s="340"/>
      <c r="N77" s="340"/>
      <c r="O77" s="340"/>
      <c r="P77" s="340"/>
      <c r="Q77" s="340"/>
      <c r="R77" s="340"/>
      <c r="S77" s="340"/>
      <c r="T77" s="340"/>
      <c r="U77" s="340"/>
      <c r="V77" s="340"/>
      <c r="W77" s="340"/>
    </row>
    <row r="78" spans="3:29" ht="18" customHeight="1" x14ac:dyDescent="0.4">
      <c r="C78" s="340"/>
      <c r="D78" s="340"/>
      <c r="E78" s="340"/>
      <c r="F78" s="340"/>
      <c r="G78" s="340"/>
      <c r="H78" s="340"/>
      <c r="I78" s="340" t="s">
        <v>451</v>
      </c>
      <c r="J78" s="340"/>
      <c r="K78" s="340"/>
      <c r="L78" s="340"/>
      <c r="M78" s="340"/>
      <c r="N78" s="340" t="s">
        <v>450</v>
      </c>
      <c r="O78" s="340"/>
      <c r="P78" s="340"/>
      <c r="Q78" s="340"/>
      <c r="R78" s="340"/>
      <c r="S78" s="340" t="s">
        <v>449</v>
      </c>
      <c r="T78" s="340"/>
      <c r="U78" s="340"/>
      <c r="V78" s="340"/>
      <c r="W78" s="340"/>
    </row>
    <row r="79" spans="3:29" ht="18" customHeight="1" x14ac:dyDescent="0.4">
      <c r="C79" s="340" t="s">
        <v>448</v>
      </c>
      <c r="D79" s="340"/>
      <c r="E79" s="286">
        <f>N5</f>
        <v>0</v>
      </c>
      <c r="F79" s="286"/>
      <c r="G79" s="286"/>
      <c r="H79" s="286"/>
      <c r="I79" s="472"/>
      <c r="J79" s="472"/>
      <c r="K79" s="472"/>
      <c r="L79" s="472"/>
      <c r="M79" s="472"/>
      <c r="N79" s="472"/>
      <c r="O79" s="472"/>
      <c r="P79" s="472"/>
      <c r="Q79" s="472"/>
      <c r="R79" s="472"/>
      <c r="S79" s="472"/>
      <c r="T79" s="472"/>
      <c r="U79" s="472"/>
      <c r="V79" s="472"/>
      <c r="W79" s="472"/>
    </row>
    <row r="80" spans="3:29" ht="18" customHeight="1" x14ac:dyDescent="0.4">
      <c r="C80" s="477" t="s">
        <v>447</v>
      </c>
      <c r="D80" s="478"/>
      <c r="E80" s="298"/>
      <c r="F80" s="299"/>
      <c r="G80" s="299"/>
      <c r="H80" s="300"/>
      <c r="I80" s="472"/>
      <c r="J80" s="472"/>
      <c r="K80" s="472"/>
      <c r="L80" s="472"/>
      <c r="M80" s="472"/>
      <c r="N80" s="472"/>
      <c r="O80" s="472"/>
      <c r="P80" s="472"/>
      <c r="Q80" s="472"/>
      <c r="R80" s="472"/>
      <c r="S80" s="472"/>
      <c r="T80" s="472"/>
      <c r="U80" s="472"/>
      <c r="V80" s="472"/>
      <c r="W80" s="472"/>
    </row>
    <row r="81" spans="2:23" ht="18" customHeight="1" x14ac:dyDescent="0.4">
      <c r="C81" s="479"/>
      <c r="D81" s="480"/>
      <c r="E81" s="298"/>
      <c r="F81" s="299"/>
      <c r="G81" s="299"/>
      <c r="H81" s="300"/>
      <c r="I81" s="472"/>
      <c r="J81" s="472"/>
      <c r="K81" s="472"/>
      <c r="L81" s="472"/>
      <c r="M81" s="472"/>
      <c r="N81" s="472"/>
      <c r="O81" s="472"/>
      <c r="P81" s="472"/>
      <c r="Q81" s="472"/>
      <c r="R81" s="472"/>
      <c r="S81" s="472"/>
      <c r="T81" s="472"/>
      <c r="U81" s="472"/>
      <c r="V81" s="472"/>
      <c r="W81" s="472"/>
    </row>
    <row r="82" spans="2:23" ht="18" customHeight="1" x14ac:dyDescent="0.4">
      <c r="C82" s="479"/>
      <c r="D82" s="480"/>
      <c r="E82" s="298"/>
      <c r="F82" s="299"/>
      <c r="G82" s="299"/>
      <c r="H82" s="300"/>
      <c r="I82" s="472"/>
      <c r="J82" s="472"/>
      <c r="K82" s="472"/>
      <c r="L82" s="472"/>
      <c r="M82" s="472"/>
      <c r="N82" s="472"/>
      <c r="O82" s="472"/>
      <c r="P82" s="472"/>
      <c r="Q82" s="472"/>
      <c r="R82" s="472"/>
      <c r="S82" s="472"/>
      <c r="T82" s="472"/>
      <c r="U82" s="472"/>
      <c r="V82" s="472"/>
      <c r="W82" s="472"/>
    </row>
    <row r="83" spans="2:23" ht="18" customHeight="1" x14ac:dyDescent="0.4">
      <c r="C83" s="479"/>
      <c r="D83" s="480"/>
      <c r="E83" s="298"/>
      <c r="F83" s="299"/>
      <c r="G83" s="299"/>
      <c r="H83" s="300"/>
      <c r="I83" s="472"/>
      <c r="J83" s="472"/>
      <c r="K83" s="472"/>
      <c r="L83" s="472"/>
      <c r="M83" s="472"/>
      <c r="N83" s="472"/>
      <c r="O83" s="472"/>
      <c r="P83" s="472"/>
      <c r="Q83" s="472"/>
      <c r="R83" s="472"/>
      <c r="S83" s="472"/>
      <c r="T83" s="472"/>
      <c r="U83" s="472"/>
      <c r="V83" s="472"/>
      <c r="W83" s="472"/>
    </row>
    <row r="84" spans="2:23" ht="18" customHeight="1" x14ac:dyDescent="0.4">
      <c r="C84" s="481"/>
      <c r="D84" s="482"/>
      <c r="E84" s="298"/>
      <c r="F84" s="299"/>
      <c r="G84" s="299"/>
      <c r="H84" s="300"/>
      <c r="I84" s="472"/>
      <c r="J84" s="472"/>
      <c r="K84" s="472"/>
      <c r="L84" s="472"/>
      <c r="M84" s="472"/>
      <c r="N84" s="472"/>
      <c r="O84" s="472"/>
      <c r="P84" s="472"/>
      <c r="Q84" s="472"/>
      <c r="R84" s="472"/>
      <c r="S84" s="472"/>
      <c r="T84" s="472"/>
      <c r="U84" s="472"/>
      <c r="V84" s="472"/>
      <c r="W84" s="472"/>
    </row>
    <row r="85" spans="2:23" ht="18" customHeight="1" x14ac:dyDescent="0.4">
      <c r="C85" s="280" t="s">
        <v>8</v>
      </c>
      <c r="D85" s="281"/>
      <c r="E85" s="281"/>
      <c r="F85" s="281"/>
      <c r="G85" s="281"/>
      <c r="H85" s="282"/>
      <c r="I85" s="456">
        <f>SUM(I79:M84)</f>
        <v>0</v>
      </c>
      <c r="J85" s="456"/>
      <c r="K85" s="456"/>
      <c r="L85" s="456"/>
      <c r="M85" s="456"/>
      <c r="N85" s="456">
        <f>SUM(N79:R84)</f>
        <v>0</v>
      </c>
      <c r="O85" s="456"/>
      <c r="P85" s="456"/>
      <c r="Q85" s="456"/>
      <c r="R85" s="456"/>
      <c r="S85" s="456">
        <f>SUM(S79:W84)</f>
        <v>0</v>
      </c>
      <c r="T85" s="456"/>
      <c r="U85" s="456"/>
      <c r="V85" s="456"/>
      <c r="W85" s="456"/>
    </row>
    <row r="86" spans="2:23" ht="18" customHeight="1" x14ac:dyDescent="0.4">
      <c r="C86" s="340" t="s">
        <v>446</v>
      </c>
      <c r="D86" s="340"/>
      <c r="E86" s="340"/>
      <c r="F86" s="340"/>
      <c r="G86" s="340"/>
      <c r="H86" s="340"/>
      <c r="I86" s="483" t="str">
        <f>IF(ISBLANK(I79),"",(I79-I64)/(N64-I64))</f>
        <v/>
      </c>
      <c r="J86" s="484"/>
      <c r="K86" s="484"/>
      <c r="L86" s="484"/>
      <c r="M86" s="485"/>
      <c r="N86" s="483" t="str">
        <f>IF(ISBLANK(N79),"",(N79-I64)/(N64-I64))</f>
        <v/>
      </c>
      <c r="O86" s="484"/>
      <c r="P86" s="484"/>
      <c r="Q86" s="484"/>
      <c r="R86" s="485"/>
      <c r="S86" s="483" t="str">
        <f>IF(ISBLANK(S79),"",(S79-I64)/(N64-I64))</f>
        <v/>
      </c>
      <c r="T86" s="484"/>
      <c r="U86" s="484"/>
      <c r="V86" s="484"/>
      <c r="W86" s="485"/>
    </row>
    <row r="88" spans="2:23" ht="18" customHeight="1" x14ac:dyDescent="0.4">
      <c r="B88" s="86" t="s">
        <v>416</v>
      </c>
      <c r="C88" s="1" t="s">
        <v>445</v>
      </c>
    </row>
    <row r="89" spans="2:23" ht="9" customHeight="1" x14ac:dyDescent="0.4"/>
  </sheetData>
  <mergeCells count="313">
    <mergeCell ref="E82:H82"/>
    <mergeCell ref="I82:M82"/>
    <mergeCell ref="N82:R82"/>
    <mergeCell ref="S82:W82"/>
    <mergeCell ref="C86:H86"/>
    <mergeCell ref="I86:M86"/>
    <mergeCell ref="N86:R86"/>
    <mergeCell ref="S86:W86"/>
    <mergeCell ref="E83:H83"/>
    <mergeCell ref="I83:M83"/>
    <mergeCell ref="N83:R83"/>
    <mergeCell ref="S83:W83"/>
    <mergeCell ref="E84:H84"/>
    <mergeCell ref="I84:M84"/>
    <mergeCell ref="S84:W84"/>
    <mergeCell ref="C77:H78"/>
    <mergeCell ref="I77:W77"/>
    <mergeCell ref="I78:M78"/>
    <mergeCell ref="N78:R78"/>
    <mergeCell ref="S78:W78"/>
    <mergeCell ref="C85:H85"/>
    <mergeCell ref="I85:M85"/>
    <mergeCell ref="N85:R85"/>
    <mergeCell ref="S85:W85"/>
    <mergeCell ref="N84:R84"/>
    <mergeCell ref="C80:D84"/>
    <mergeCell ref="E80:H80"/>
    <mergeCell ref="I80:M80"/>
    <mergeCell ref="N80:R80"/>
    <mergeCell ref="S80:W80"/>
    <mergeCell ref="C79:D79"/>
    <mergeCell ref="E79:H79"/>
    <mergeCell ref="I79:M79"/>
    <mergeCell ref="N79:R79"/>
    <mergeCell ref="S79:W79"/>
    <mergeCell ref="E81:H81"/>
    <mergeCell ref="I81:M81"/>
    <mergeCell ref="N81:R81"/>
    <mergeCell ref="S81:W81"/>
    <mergeCell ref="C70:H70"/>
    <mergeCell ref="I70:M70"/>
    <mergeCell ref="N70:R70"/>
    <mergeCell ref="C72:H73"/>
    <mergeCell ref="I72:AC73"/>
    <mergeCell ref="I56:K56"/>
    <mergeCell ref="L56:O56"/>
    <mergeCell ref="P56:R56"/>
    <mergeCell ref="S56:V56"/>
    <mergeCell ref="W56:Y56"/>
    <mergeCell ref="Z56:AC56"/>
    <mergeCell ref="C62:H63"/>
    <mergeCell ref="I62:R62"/>
    <mergeCell ref="I63:M63"/>
    <mergeCell ref="N63:R63"/>
    <mergeCell ref="C64:D64"/>
    <mergeCell ref="E64:H64"/>
    <mergeCell ref="I64:M64"/>
    <mergeCell ref="N64:R64"/>
    <mergeCell ref="C56:H56"/>
    <mergeCell ref="E69:H69"/>
    <mergeCell ref="I69:M69"/>
    <mergeCell ref="N69:R69"/>
    <mergeCell ref="C65:D69"/>
    <mergeCell ref="I65:M65"/>
    <mergeCell ref="N65:R65"/>
    <mergeCell ref="E66:H66"/>
    <mergeCell ref="I66:M66"/>
    <mergeCell ref="N66:R66"/>
    <mergeCell ref="C48:D54"/>
    <mergeCell ref="S50:V50"/>
    <mergeCell ref="W50:Y50"/>
    <mergeCell ref="S53:V53"/>
    <mergeCell ref="E48:H48"/>
    <mergeCell ref="I48:K48"/>
    <mergeCell ref="L48:O48"/>
    <mergeCell ref="P48:R48"/>
    <mergeCell ref="S48:V48"/>
    <mergeCell ref="E50:H50"/>
    <mergeCell ref="I50:K50"/>
    <mergeCell ref="L50:O50"/>
    <mergeCell ref="P50:R50"/>
    <mergeCell ref="E68:H68"/>
    <mergeCell ref="I68:M68"/>
    <mergeCell ref="N68:R68"/>
    <mergeCell ref="E67:H67"/>
    <mergeCell ref="I67:M67"/>
    <mergeCell ref="N67:R67"/>
    <mergeCell ref="W53:Y53"/>
    <mergeCell ref="Z53:AC53"/>
    <mergeCell ref="E52:H52"/>
    <mergeCell ref="I52:K52"/>
    <mergeCell ref="L52:O52"/>
    <mergeCell ref="P52:R52"/>
    <mergeCell ref="S52:V52"/>
    <mergeCell ref="W52:Y52"/>
    <mergeCell ref="L54:O54"/>
    <mergeCell ref="P54:R54"/>
    <mergeCell ref="S54:V54"/>
    <mergeCell ref="W54:Y54"/>
    <mergeCell ref="Z52:AC52"/>
    <mergeCell ref="E53:H53"/>
    <mergeCell ref="I53:K53"/>
    <mergeCell ref="L53:O53"/>
    <mergeCell ref="P53:R53"/>
    <mergeCell ref="E65:H65"/>
    <mergeCell ref="Z54:AC54"/>
    <mergeCell ref="C55:H55"/>
    <mergeCell ref="I55:K55"/>
    <mergeCell ref="L55:O55"/>
    <mergeCell ref="P55:R55"/>
    <mergeCell ref="S55:V55"/>
    <mergeCell ref="W55:Y55"/>
    <mergeCell ref="Z55:AC55"/>
    <mergeCell ref="E54:H54"/>
    <mergeCell ref="I54:K54"/>
    <mergeCell ref="Z51:AC51"/>
    <mergeCell ref="W48:Y48"/>
    <mergeCell ref="Z48:AC48"/>
    <mergeCell ref="E49:H49"/>
    <mergeCell ref="I49:K49"/>
    <mergeCell ref="L49:O49"/>
    <mergeCell ref="P49:R49"/>
    <mergeCell ref="S49:V49"/>
    <mergeCell ref="W49:Y49"/>
    <mergeCell ref="Z49:AC49"/>
    <mergeCell ref="E51:H51"/>
    <mergeCell ref="I51:K51"/>
    <mergeCell ref="L51:O51"/>
    <mergeCell ref="P51:R51"/>
    <mergeCell ref="S51:V51"/>
    <mergeCell ref="W51:Y51"/>
    <mergeCell ref="Z50:AC50"/>
    <mergeCell ref="C40:H41"/>
    <mergeCell ref="I40:AC41"/>
    <mergeCell ref="C45:H46"/>
    <mergeCell ref="I45:O45"/>
    <mergeCell ref="P45:V45"/>
    <mergeCell ref="W45:AC45"/>
    <mergeCell ref="I46:K46"/>
    <mergeCell ref="L46:O46"/>
    <mergeCell ref="P46:R46"/>
    <mergeCell ref="S46:V46"/>
    <mergeCell ref="W46:Y46"/>
    <mergeCell ref="Z46:AC46"/>
    <mergeCell ref="C47:D47"/>
    <mergeCell ref="E47:H47"/>
    <mergeCell ref="I47:K47"/>
    <mergeCell ref="L47:O47"/>
    <mergeCell ref="P47:R47"/>
    <mergeCell ref="S47:V47"/>
    <mergeCell ref="W47:Y47"/>
    <mergeCell ref="Z47:AC47"/>
    <mergeCell ref="E33:H33"/>
    <mergeCell ref="I33:K33"/>
    <mergeCell ref="L33:O33"/>
    <mergeCell ref="P33:R33"/>
    <mergeCell ref="S33:V33"/>
    <mergeCell ref="E34:H34"/>
    <mergeCell ref="I34:K34"/>
    <mergeCell ref="L34:O34"/>
    <mergeCell ref="P34:R34"/>
    <mergeCell ref="S34:V34"/>
    <mergeCell ref="C35:H35"/>
    <mergeCell ref="I35:K35"/>
    <mergeCell ref="L35:O35"/>
    <mergeCell ref="P35:R35"/>
    <mergeCell ref="S35:V35"/>
    <mergeCell ref="I36:K37"/>
    <mergeCell ref="L36:O37"/>
    <mergeCell ref="P36:R37"/>
    <mergeCell ref="S36:V37"/>
    <mergeCell ref="C28:D34"/>
    <mergeCell ref="E28:H28"/>
    <mergeCell ref="I28:K28"/>
    <mergeCell ref="L28:O28"/>
    <mergeCell ref="P28:R28"/>
    <mergeCell ref="S28:V28"/>
    <mergeCell ref="E29:H29"/>
    <mergeCell ref="I29:K29"/>
    <mergeCell ref="L29:O29"/>
    <mergeCell ref="P29:R29"/>
    <mergeCell ref="S29:V29"/>
    <mergeCell ref="E30:H30"/>
    <mergeCell ref="I30:K30"/>
    <mergeCell ref="L30:O30"/>
    <mergeCell ref="P30:R30"/>
    <mergeCell ref="S30:V30"/>
    <mergeCell ref="E31:H31"/>
    <mergeCell ref="I31:K31"/>
    <mergeCell ref="L31:O31"/>
    <mergeCell ref="P31:R31"/>
    <mergeCell ref="S31:V31"/>
    <mergeCell ref="E32:H32"/>
    <mergeCell ref="I32:K32"/>
    <mergeCell ref="L32:O32"/>
    <mergeCell ref="P32:R32"/>
    <mergeCell ref="S32:V32"/>
    <mergeCell ref="S26:V26"/>
    <mergeCell ref="S27:V27"/>
    <mergeCell ref="C27:D27"/>
    <mergeCell ref="E27:H27"/>
    <mergeCell ref="I27:K27"/>
    <mergeCell ref="L27:O27"/>
    <mergeCell ref="P27:R27"/>
    <mergeCell ref="AG18:AJ18"/>
    <mergeCell ref="AD21:AF22"/>
    <mergeCell ref="AG21:AJ22"/>
    <mergeCell ref="C25:H26"/>
    <mergeCell ref="I25:O25"/>
    <mergeCell ref="P25:V25"/>
    <mergeCell ref="I26:K26"/>
    <mergeCell ref="L26:O26"/>
    <mergeCell ref="P26:R26"/>
    <mergeCell ref="AG19:AJ19"/>
    <mergeCell ref="C20:H20"/>
    <mergeCell ref="I20:K20"/>
    <mergeCell ref="L20:O20"/>
    <mergeCell ref="P20:R20"/>
    <mergeCell ref="S20:V20"/>
    <mergeCell ref="W20:Y20"/>
    <mergeCell ref="Z20:AC20"/>
    <mergeCell ref="AG20:AJ20"/>
    <mergeCell ref="AD20:AF20"/>
    <mergeCell ref="E19:H19"/>
    <mergeCell ref="I19:K19"/>
    <mergeCell ref="L19:O19"/>
    <mergeCell ref="P19:R19"/>
    <mergeCell ref="S19:V19"/>
    <mergeCell ref="W19:Y19"/>
    <mergeCell ref="AD19:AF19"/>
    <mergeCell ref="Z19:AC19"/>
    <mergeCell ref="E14:H14"/>
    <mergeCell ref="I14:K14"/>
    <mergeCell ref="L14:O14"/>
    <mergeCell ref="P14:R14"/>
    <mergeCell ref="S18:V18"/>
    <mergeCell ref="S14:V14"/>
    <mergeCell ref="W14:Y14"/>
    <mergeCell ref="Z18:AC18"/>
    <mergeCell ref="AD18:AF18"/>
    <mergeCell ref="E15:H15"/>
    <mergeCell ref="I15:K15"/>
    <mergeCell ref="L15:O15"/>
    <mergeCell ref="P15:R15"/>
    <mergeCell ref="S15:V15"/>
    <mergeCell ref="E16:H16"/>
    <mergeCell ref="I16:K16"/>
    <mergeCell ref="L16:O16"/>
    <mergeCell ref="P16:R16"/>
    <mergeCell ref="W18:Y18"/>
    <mergeCell ref="E18:H18"/>
    <mergeCell ref="I18:K18"/>
    <mergeCell ref="L18:O18"/>
    <mergeCell ref="P18:R18"/>
    <mergeCell ref="S16:V16"/>
    <mergeCell ref="W16:Y16"/>
    <mergeCell ref="Z16:AC16"/>
    <mergeCell ref="AD16:AF16"/>
    <mergeCell ref="S17:V17"/>
    <mergeCell ref="E17:H17"/>
    <mergeCell ref="I17:K17"/>
    <mergeCell ref="L17:O17"/>
    <mergeCell ref="P17:R17"/>
    <mergeCell ref="W13:Y13"/>
    <mergeCell ref="Z13:AC13"/>
    <mergeCell ref="AD13:AF13"/>
    <mergeCell ref="AG13:AJ13"/>
    <mergeCell ref="AG16:AJ16"/>
    <mergeCell ref="Z17:AC17"/>
    <mergeCell ref="AD17:AF17"/>
    <mergeCell ref="Z14:AC14"/>
    <mergeCell ref="AD14:AF14"/>
    <mergeCell ref="AG14:AJ14"/>
    <mergeCell ref="W15:Y15"/>
    <mergeCell ref="Z15:AC15"/>
    <mergeCell ref="AD15:AF15"/>
    <mergeCell ref="AG15:AJ15"/>
    <mergeCell ref="W17:Y17"/>
    <mergeCell ref="AG17:AJ17"/>
    <mergeCell ref="AG11:AJ11"/>
    <mergeCell ref="C12:D12"/>
    <mergeCell ref="E12:H12"/>
    <mergeCell ref="I12:K12"/>
    <mergeCell ref="L12:O12"/>
    <mergeCell ref="P12:R12"/>
    <mergeCell ref="S12:V12"/>
    <mergeCell ref="W12:Y12"/>
    <mergeCell ref="Z12:AC12"/>
    <mergeCell ref="AD12:AF12"/>
    <mergeCell ref="B3:T3"/>
    <mergeCell ref="AG12:AJ12"/>
    <mergeCell ref="C13:D19"/>
    <mergeCell ref="E13:H13"/>
    <mergeCell ref="I13:K13"/>
    <mergeCell ref="L13:O13"/>
    <mergeCell ref="P13:R13"/>
    <mergeCell ref="S13:V13"/>
    <mergeCell ref="C5:E5"/>
    <mergeCell ref="F5:J5"/>
    <mergeCell ref="L5:M5"/>
    <mergeCell ref="N5:Q5"/>
    <mergeCell ref="C10:H11"/>
    <mergeCell ref="I10:O10"/>
    <mergeCell ref="P10:V10"/>
    <mergeCell ref="W10:AC10"/>
    <mergeCell ref="AD10:AJ10"/>
    <mergeCell ref="I11:K11"/>
    <mergeCell ref="L11:O11"/>
    <mergeCell ref="P11:R11"/>
    <mergeCell ref="S11:V11"/>
    <mergeCell ref="W11:Y11"/>
    <mergeCell ref="Z11:AC11"/>
    <mergeCell ref="AD11:AF11"/>
  </mergeCells>
  <phoneticPr fontId="1"/>
  <conditionalFormatting sqref="AG21">
    <cfRule type="cellIs" dxfId="14" priority="30" operator="equal">
      <formula>"佐賀さいこうモデル"</formula>
    </cfRule>
  </conditionalFormatting>
  <conditionalFormatting sqref="S36">
    <cfRule type="cellIs" dxfId="13" priority="29" operator="equal">
      <formula>"佐賀さいこうモデル"</formula>
    </cfRule>
  </conditionalFormatting>
  <conditionalFormatting sqref="L36">
    <cfRule type="cellIs" dxfId="12" priority="28" operator="equal">
      <formula>"佐賀さいこうモデル"</formula>
    </cfRule>
  </conditionalFormatting>
  <dataValidations count="1">
    <dataValidation type="list" allowBlank="1" sqref="B3:T3">
      <formula1>"ステップアップ計画書,ステップアップ実施状況報告書兼事業評価報告書"</formula1>
    </dataValidation>
  </dataValidations>
  <pageMargins left="0.7" right="0.7" top="0.75" bottom="0.75" header="0.3" footer="0.3"/>
  <pageSetup paperSize="9" scale="50" fitToHeight="0" orientation="landscape" r:id="rId1"/>
  <rowBreaks count="1" manualBreakCount="1">
    <brk id="58" max="16383"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rgb="FFFFFF00"/>
  </sheetPr>
  <dimension ref="A2:J5"/>
  <sheetViews>
    <sheetView workbookViewId="0">
      <selection activeCell="P16" sqref="P16:R16"/>
    </sheetView>
  </sheetViews>
  <sheetFormatPr defaultRowHeight="18.75" x14ac:dyDescent="0.4"/>
  <cols>
    <col min="3" max="3" width="9" style="209" bestFit="1" customWidth="1"/>
    <col min="4" max="5" width="9.875" style="209" customWidth="1"/>
    <col min="6" max="6" width="19.25" style="209" bestFit="1" customWidth="1"/>
    <col min="7" max="7" width="9.5" bestFit="1" customWidth="1"/>
    <col min="8" max="8" width="9.625" bestFit="1" customWidth="1"/>
    <col min="9" max="9" width="9.5" bestFit="1" customWidth="1"/>
    <col min="10" max="10" width="9.625" bestFit="1" customWidth="1"/>
    <col min="11" max="12" width="9.5" bestFit="1" customWidth="1"/>
  </cols>
  <sheetData>
    <row r="2" spans="1:10" x14ac:dyDescent="0.4">
      <c r="A2" s="214" t="s">
        <v>715</v>
      </c>
      <c r="B2" s="214" t="s">
        <v>803</v>
      </c>
      <c r="C2" s="214" t="s">
        <v>802</v>
      </c>
      <c r="D2" s="214" t="s">
        <v>801</v>
      </c>
      <c r="F2" s="214"/>
      <c r="G2" s="830" t="s">
        <v>800</v>
      </c>
      <c r="H2" s="830"/>
      <c r="I2" s="830"/>
      <c r="J2" s="830"/>
    </row>
    <row r="3" spans="1:10" x14ac:dyDescent="0.4">
      <c r="A3" s="218" t="s">
        <v>799</v>
      </c>
      <c r="B3" s="216">
        <v>0.65</v>
      </c>
      <c r="C3" s="216">
        <v>0.8666666666666667</v>
      </c>
      <c r="D3" s="216" t="s">
        <v>194</v>
      </c>
      <c r="E3" s="215"/>
      <c r="F3" s="214" t="s">
        <v>7</v>
      </c>
      <c r="G3" s="830">
        <v>65</v>
      </c>
      <c r="H3" s="830"/>
      <c r="I3" s="830">
        <v>50</v>
      </c>
      <c r="J3" s="830"/>
    </row>
    <row r="4" spans="1:10" x14ac:dyDescent="0.4">
      <c r="A4" s="217" t="s">
        <v>798</v>
      </c>
      <c r="B4" s="216">
        <v>0.5</v>
      </c>
      <c r="C4" s="216">
        <v>0.83333333333333337</v>
      </c>
      <c r="D4" s="216" t="s">
        <v>797</v>
      </c>
      <c r="E4" s="215"/>
      <c r="F4" s="214" t="s">
        <v>715</v>
      </c>
      <c r="G4" s="213" t="s">
        <v>796</v>
      </c>
      <c r="H4" s="213" t="s">
        <v>795</v>
      </c>
      <c r="I4" s="213" t="s">
        <v>796</v>
      </c>
      <c r="J4" s="213" t="s">
        <v>795</v>
      </c>
    </row>
    <row r="5" spans="1:10" ht="37.5" x14ac:dyDescent="0.4">
      <c r="A5" s="212"/>
      <c r="F5" s="211" t="s">
        <v>794</v>
      </c>
      <c r="G5" s="210">
        <v>87.3</v>
      </c>
      <c r="H5" s="210">
        <v>96</v>
      </c>
      <c r="I5" s="210">
        <v>109.1</v>
      </c>
      <c r="J5" s="210">
        <v>120</v>
      </c>
    </row>
  </sheetData>
  <mergeCells count="3">
    <mergeCell ref="G2:J2"/>
    <mergeCell ref="G3:H3"/>
    <mergeCell ref="I3:J3"/>
  </mergeCells>
  <phoneticPr fontId="1"/>
  <pageMargins left="0.7" right="0.7" top="0.75" bottom="0.75" header="0.3" footer="0.3"/>
  <pageSetup paperSize="9"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rgb="FFFFFF00"/>
    <pageSetUpPr fitToPage="1"/>
  </sheetPr>
  <dimension ref="A2:L8"/>
  <sheetViews>
    <sheetView workbookViewId="0">
      <selection activeCell="P16" sqref="P16:R16"/>
    </sheetView>
  </sheetViews>
  <sheetFormatPr defaultRowHeight="18.75" x14ac:dyDescent="0.4"/>
  <cols>
    <col min="2" max="2" width="12.125" bestFit="1" customWidth="1"/>
    <col min="3" max="5" width="9.875" style="209" customWidth="1"/>
    <col min="6" max="6" width="19.25" style="209" bestFit="1" customWidth="1"/>
    <col min="7" max="7" width="9.5" bestFit="1" customWidth="1"/>
    <col min="8" max="8" width="9.625" bestFit="1" customWidth="1"/>
    <col min="9" max="9" width="9.5" bestFit="1" customWidth="1"/>
    <col min="10" max="10" width="9.625" bestFit="1" customWidth="1"/>
    <col min="11" max="12" width="9.5" bestFit="1" customWidth="1"/>
  </cols>
  <sheetData>
    <row r="2" spans="1:12" x14ac:dyDescent="0.4">
      <c r="A2" s="214" t="s">
        <v>715</v>
      </c>
      <c r="B2" s="214" t="s">
        <v>803</v>
      </c>
      <c r="C2" s="214" t="s">
        <v>802</v>
      </c>
      <c r="D2" s="214" t="s">
        <v>801</v>
      </c>
      <c r="F2" s="214"/>
      <c r="G2" s="831" t="s">
        <v>804</v>
      </c>
      <c r="H2" s="832"/>
      <c r="I2" s="832"/>
      <c r="J2" s="832"/>
      <c r="K2" s="832"/>
      <c r="L2" s="833"/>
    </row>
    <row r="3" spans="1:12" x14ac:dyDescent="0.4">
      <c r="A3" s="218" t="s">
        <v>799</v>
      </c>
      <c r="B3" s="216">
        <v>0.65</v>
      </c>
      <c r="C3" s="216">
        <v>0.8666666666666667</v>
      </c>
      <c r="D3" s="216">
        <v>0.65</v>
      </c>
      <c r="E3" s="215"/>
      <c r="F3" s="214" t="s">
        <v>7</v>
      </c>
      <c r="G3" s="830">
        <v>65</v>
      </c>
      <c r="H3" s="830"/>
      <c r="I3" s="830">
        <v>50</v>
      </c>
      <c r="J3" s="830"/>
      <c r="K3" s="830">
        <v>33</v>
      </c>
      <c r="L3" s="830"/>
    </row>
    <row r="4" spans="1:12" x14ac:dyDescent="0.4">
      <c r="A4" s="217" t="s">
        <v>798</v>
      </c>
      <c r="B4" s="216">
        <v>0.5</v>
      </c>
      <c r="C4" s="216">
        <v>0.83333333333333337</v>
      </c>
      <c r="D4" s="216">
        <v>0.5</v>
      </c>
      <c r="E4" s="215"/>
      <c r="F4" s="214" t="s">
        <v>715</v>
      </c>
      <c r="G4" s="213" t="s">
        <v>796</v>
      </c>
      <c r="H4" s="213" t="s">
        <v>795</v>
      </c>
      <c r="I4" s="213" t="s">
        <v>796</v>
      </c>
      <c r="J4" s="213" t="s">
        <v>795</v>
      </c>
      <c r="K4" s="213" t="s">
        <v>796</v>
      </c>
      <c r="L4" s="213" t="s">
        <v>795</v>
      </c>
    </row>
    <row r="5" spans="1:12" ht="37.5" x14ac:dyDescent="0.4">
      <c r="A5" s="219"/>
      <c r="B5" s="221">
        <v>0.33333333333333331</v>
      </c>
      <c r="C5" s="216">
        <v>0.76923076923076927</v>
      </c>
      <c r="D5" s="216">
        <v>0.33333333333333331</v>
      </c>
      <c r="E5" s="220"/>
      <c r="F5" s="211" t="s">
        <v>794</v>
      </c>
      <c r="G5" s="210">
        <v>58.2</v>
      </c>
      <c r="H5" s="210">
        <v>64</v>
      </c>
      <c r="I5" s="210">
        <v>72.8</v>
      </c>
      <c r="J5" s="210">
        <v>80</v>
      </c>
      <c r="K5" s="210">
        <v>100.7</v>
      </c>
      <c r="L5" s="210">
        <v>110.8</v>
      </c>
    </row>
    <row r="6" spans="1:12" x14ac:dyDescent="0.4">
      <c r="A6" s="212"/>
    </row>
    <row r="7" spans="1:12" x14ac:dyDescent="0.4">
      <c r="A7" s="212"/>
    </row>
    <row r="8" spans="1:12" x14ac:dyDescent="0.4">
      <c r="B8" s="212"/>
      <c r="C8" s="219"/>
      <c r="D8" s="219"/>
      <c r="E8" s="219"/>
    </row>
  </sheetData>
  <mergeCells count="4">
    <mergeCell ref="G2:L2"/>
    <mergeCell ref="G3:H3"/>
    <mergeCell ref="I3:J3"/>
    <mergeCell ref="K3:L3"/>
  </mergeCells>
  <phoneticPr fontId="1"/>
  <pageMargins left="0.7" right="0.7" top="0.75" bottom="0.75" header="0.3" footer="0.3"/>
  <pageSetup paperSize="9" scale="96"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1"/>
    <pageSetUpPr fitToPage="1"/>
  </sheetPr>
  <dimension ref="B1:AJ52"/>
  <sheetViews>
    <sheetView showGridLines="0" view="pageBreakPreview" zoomScaleNormal="100" zoomScaleSheetLayoutView="100" workbookViewId="0">
      <selection activeCell="AG19" sqref="AG19:AJ19"/>
    </sheetView>
  </sheetViews>
  <sheetFormatPr defaultRowHeight="18.75" x14ac:dyDescent="0.4"/>
  <cols>
    <col min="1" max="1" width="2.875" customWidth="1"/>
    <col min="2" max="37" width="2.375" customWidth="1"/>
  </cols>
  <sheetData>
    <row r="1" spans="2:36" x14ac:dyDescent="0.4">
      <c r="B1" s="486" t="s">
        <v>521</v>
      </c>
      <c r="C1" s="487"/>
      <c r="D1" s="487"/>
      <c r="E1" s="487"/>
      <c r="F1" s="487"/>
      <c r="G1" s="487"/>
      <c r="H1" s="487"/>
      <c r="I1" s="487"/>
      <c r="J1" s="487"/>
      <c r="K1" s="487"/>
      <c r="L1" s="487"/>
      <c r="M1" s="487"/>
      <c r="N1" s="487"/>
      <c r="O1" s="487"/>
      <c r="P1" s="487"/>
      <c r="Q1" s="487"/>
      <c r="R1" s="487"/>
      <c r="S1" s="487"/>
      <c r="T1" s="487"/>
      <c r="U1" s="487"/>
      <c r="V1" s="487"/>
      <c r="W1" s="487"/>
      <c r="X1" s="487"/>
      <c r="Y1" s="487"/>
      <c r="Z1" s="487"/>
      <c r="AA1" s="487"/>
      <c r="AB1" s="487"/>
      <c r="AC1" s="487"/>
      <c r="AD1" s="487"/>
      <c r="AE1" s="487"/>
      <c r="AF1" s="487"/>
      <c r="AG1" s="487"/>
      <c r="AH1" s="487"/>
      <c r="AI1" s="487"/>
      <c r="AJ1" s="487"/>
    </row>
    <row r="2" spans="2:36" x14ac:dyDescent="0.4">
      <c r="B2" s="490" t="s">
        <v>520</v>
      </c>
      <c r="C2" s="487"/>
      <c r="D2" s="487"/>
      <c r="E2" s="487"/>
      <c r="F2" s="487"/>
      <c r="G2" s="487"/>
      <c r="H2" s="487"/>
      <c r="I2" s="487"/>
      <c r="J2" s="487"/>
      <c r="K2" s="487"/>
      <c r="L2" s="487"/>
      <c r="M2" s="487"/>
      <c r="N2" s="487"/>
      <c r="O2" s="487"/>
      <c r="P2" s="487"/>
      <c r="Q2" s="487"/>
      <c r="R2" s="487"/>
      <c r="S2" s="487"/>
      <c r="T2" s="487"/>
      <c r="U2" s="487"/>
      <c r="V2" s="487"/>
      <c r="W2" s="487"/>
      <c r="X2" s="487"/>
      <c r="Y2" s="487"/>
      <c r="Z2" s="487"/>
      <c r="AA2" s="487"/>
      <c r="AB2" s="487"/>
      <c r="AC2" s="487"/>
      <c r="AD2" s="487"/>
      <c r="AE2" s="487"/>
      <c r="AF2" s="487"/>
      <c r="AG2" s="487"/>
      <c r="AH2" s="487"/>
      <c r="AI2" s="487"/>
      <c r="AJ2" s="487"/>
    </row>
    <row r="3" spans="2:36" ht="13.15" customHeight="1" x14ac:dyDescent="0.4">
      <c r="B3" s="90"/>
    </row>
    <row r="4" spans="2:36" ht="13.15" customHeight="1" x14ac:dyDescent="0.4">
      <c r="B4" s="486" t="s">
        <v>519</v>
      </c>
      <c r="C4" s="487"/>
      <c r="D4" s="487"/>
      <c r="E4" s="487"/>
      <c r="F4" s="487"/>
      <c r="G4" s="487"/>
      <c r="H4" s="487"/>
      <c r="I4" s="487"/>
      <c r="J4" s="487"/>
      <c r="K4" s="487"/>
      <c r="L4" s="487"/>
      <c r="M4" s="487"/>
      <c r="N4" s="487"/>
      <c r="O4" s="487"/>
      <c r="P4" s="487"/>
      <c r="Q4" s="487"/>
      <c r="R4" s="487"/>
      <c r="S4" s="487"/>
      <c r="T4" s="487"/>
      <c r="U4" s="487"/>
      <c r="V4" s="487"/>
      <c r="W4" s="487"/>
      <c r="X4" s="487"/>
      <c r="Y4" s="487"/>
      <c r="Z4" s="487"/>
      <c r="AA4" s="487"/>
      <c r="AB4" s="487"/>
      <c r="AC4" s="487"/>
      <c r="AD4" s="487"/>
      <c r="AE4" s="487"/>
      <c r="AF4" s="487"/>
      <c r="AG4" s="487"/>
      <c r="AH4" s="487"/>
      <c r="AI4" s="487"/>
      <c r="AJ4" s="487"/>
    </row>
    <row r="5" spans="2:36" ht="13.15" customHeight="1" x14ac:dyDescent="0.4">
      <c r="B5" s="486" t="s">
        <v>518</v>
      </c>
      <c r="C5" s="487"/>
      <c r="D5" s="487"/>
      <c r="E5" s="487"/>
      <c r="F5" s="487"/>
      <c r="G5" s="487"/>
      <c r="H5" s="487"/>
      <c r="I5" s="487"/>
      <c r="J5" s="487"/>
      <c r="K5" s="487"/>
      <c r="L5" s="487"/>
      <c r="M5" s="487"/>
      <c r="N5" s="487"/>
      <c r="O5" s="487"/>
      <c r="P5" s="487"/>
      <c r="Q5" s="487"/>
      <c r="R5" s="487"/>
      <c r="S5" s="487"/>
      <c r="T5" s="487"/>
      <c r="U5" s="487"/>
      <c r="V5" s="487"/>
      <c r="W5" s="487"/>
      <c r="X5" s="487"/>
      <c r="Y5" s="487"/>
      <c r="Z5" s="487"/>
      <c r="AA5" s="487"/>
      <c r="AB5" s="487"/>
      <c r="AC5" s="487"/>
      <c r="AD5" s="487"/>
      <c r="AE5" s="487"/>
      <c r="AF5" s="487"/>
      <c r="AG5" s="487"/>
      <c r="AH5" s="487"/>
      <c r="AI5" s="487"/>
      <c r="AJ5" s="487"/>
    </row>
    <row r="6" spans="2:36" ht="13.15" customHeight="1" x14ac:dyDescent="0.4">
      <c r="B6" s="486" t="s">
        <v>517</v>
      </c>
      <c r="C6" s="486"/>
      <c r="D6" s="486"/>
      <c r="E6" s="486"/>
      <c r="F6" s="486"/>
      <c r="G6" s="486"/>
      <c r="H6" s="486"/>
      <c r="I6" s="486"/>
      <c r="J6" s="486"/>
      <c r="K6" s="486"/>
      <c r="L6" s="486"/>
      <c r="M6" s="486"/>
      <c r="N6" s="486"/>
      <c r="O6" s="486"/>
      <c r="P6" s="486"/>
      <c r="Q6" s="486"/>
      <c r="R6" s="486"/>
      <c r="S6" s="486"/>
      <c r="T6" s="486"/>
      <c r="U6" s="486"/>
      <c r="V6" s="486"/>
      <c r="W6" s="486"/>
      <c r="X6" s="486"/>
      <c r="Y6" s="486"/>
      <c r="Z6" s="486"/>
      <c r="AA6" s="486"/>
      <c r="AB6" s="486"/>
      <c r="AC6" s="486"/>
      <c r="AD6" s="486"/>
      <c r="AE6" s="486"/>
      <c r="AF6" s="486"/>
      <c r="AG6" s="486"/>
      <c r="AH6" s="486"/>
      <c r="AI6" s="486"/>
      <c r="AJ6" s="486"/>
    </row>
    <row r="7" spans="2:36" ht="13.15" customHeight="1" x14ac:dyDescent="0.4">
      <c r="B7" s="486" t="s">
        <v>516</v>
      </c>
      <c r="C7" s="486"/>
      <c r="D7" s="486"/>
      <c r="E7" s="486"/>
      <c r="F7" s="486"/>
      <c r="G7" s="486"/>
      <c r="H7" s="486"/>
      <c r="I7" s="486"/>
      <c r="J7" s="486"/>
      <c r="K7" s="486"/>
      <c r="L7" s="486"/>
      <c r="M7" s="486"/>
      <c r="N7" s="486"/>
      <c r="O7" s="486"/>
      <c r="P7" s="486"/>
      <c r="Q7" s="486"/>
      <c r="R7" s="486"/>
      <c r="S7" s="486"/>
      <c r="T7" s="486"/>
      <c r="U7" s="486"/>
      <c r="V7" s="486"/>
      <c r="W7" s="486"/>
      <c r="X7" s="486"/>
      <c r="Y7" s="486"/>
      <c r="Z7" s="486"/>
      <c r="AA7" s="486"/>
      <c r="AB7" s="486"/>
      <c r="AC7" s="486"/>
      <c r="AD7" s="486"/>
      <c r="AE7" s="486"/>
      <c r="AF7" s="486"/>
      <c r="AG7" s="486"/>
      <c r="AH7" s="486"/>
      <c r="AI7" s="486"/>
      <c r="AJ7" s="486"/>
    </row>
    <row r="8" spans="2:36" ht="13.15" customHeight="1" x14ac:dyDescent="0.4">
      <c r="B8" s="90"/>
    </row>
    <row r="9" spans="2:36" ht="13.15" customHeight="1" x14ac:dyDescent="0.4">
      <c r="B9" s="491" t="s">
        <v>515</v>
      </c>
      <c r="C9" s="487"/>
      <c r="D9" s="487"/>
      <c r="E9" s="487"/>
      <c r="F9" s="487"/>
      <c r="G9" s="487"/>
      <c r="H9" s="487"/>
      <c r="I9" s="487"/>
      <c r="J9" s="487"/>
      <c r="K9" s="487"/>
      <c r="L9" s="487"/>
      <c r="M9" s="487"/>
      <c r="N9" s="487"/>
      <c r="O9" s="487"/>
      <c r="P9" s="487"/>
      <c r="Q9" s="487"/>
      <c r="R9" s="487"/>
      <c r="S9" s="487"/>
      <c r="T9" s="487"/>
      <c r="U9" s="487"/>
      <c r="V9" s="487"/>
      <c r="W9" s="487"/>
      <c r="X9" s="487"/>
      <c r="Y9" s="487"/>
      <c r="Z9" s="487"/>
      <c r="AA9" s="487"/>
      <c r="AB9" s="487"/>
      <c r="AC9" s="487"/>
      <c r="AD9" s="487"/>
      <c r="AE9" s="487"/>
      <c r="AF9" s="487"/>
      <c r="AG9" s="487"/>
      <c r="AH9" s="487"/>
      <c r="AI9" s="487"/>
      <c r="AJ9" s="487"/>
    </row>
    <row r="10" spans="2:36" ht="13.15" customHeight="1" x14ac:dyDescent="0.4">
      <c r="B10" s="90"/>
    </row>
    <row r="11" spans="2:36" ht="13.15" customHeight="1" x14ac:dyDescent="0.4">
      <c r="B11" s="486" t="s">
        <v>514</v>
      </c>
      <c r="C11" s="487"/>
      <c r="D11" s="487"/>
      <c r="E11" s="487"/>
      <c r="F11" s="487"/>
      <c r="G11" s="487"/>
      <c r="H11" s="487"/>
      <c r="I11" s="487"/>
      <c r="J11" s="487"/>
      <c r="K11" s="487"/>
      <c r="L11" s="487"/>
      <c r="M11" s="487"/>
      <c r="N11" s="487"/>
      <c r="O11" s="487"/>
      <c r="P11" s="487"/>
      <c r="Q11" s="487"/>
      <c r="R11" s="487"/>
      <c r="S11" s="487"/>
      <c r="T11" s="487"/>
      <c r="U11" s="487"/>
      <c r="V11" s="487"/>
      <c r="W11" s="487"/>
      <c r="X11" s="487"/>
      <c r="Y11" s="487"/>
      <c r="Z11" s="487"/>
      <c r="AA11" s="487"/>
      <c r="AB11" s="487"/>
      <c r="AC11" s="487"/>
      <c r="AD11" s="487"/>
      <c r="AE11" s="487"/>
      <c r="AF11" s="487"/>
      <c r="AG11" s="487"/>
      <c r="AH11" s="487"/>
      <c r="AI11" s="487"/>
      <c r="AJ11" s="487"/>
    </row>
    <row r="12" spans="2:36" ht="13.15" customHeight="1" x14ac:dyDescent="0.4">
      <c r="B12" s="486" t="s">
        <v>513</v>
      </c>
      <c r="C12" s="487"/>
      <c r="D12" s="487"/>
      <c r="E12" s="487"/>
      <c r="F12" s="487"/>
      <c r="G12" s="487"/>
      <c r="H12" s="487"/>
      <c r="I12" s="487"/>
      <c r="J12" s="487"/>
      <c r="K12" s="487"/>
      <c r="L12" s="487"/>
      <c r="M12" s="487"/>
      <c r="N12" s="487"/>
      <c r="O12" s="487"/>
      <c r="P12" s="487"/>
      <c r="Q12" s="487"/>
      <c r="R12" s="487"/>
      <c r="S12" s="487"/>
      <c r="T12" s="487"/>
      <c r="U12" s="487"/>
      <c r="V12" s="487"/>
      <c r="W12" s="487"/>
      <c r="X12" s="487"/>
      <c r="Y12" s="487"/>
      <c r="Z12" s="487"/>
      <c r="AA12" s="487"/>
      <c r="AB12" s="487"/>
      <c r="AC12" s="487"/>
      <c r="AD12" s="487"/>
      <c r="AE12" s="487"/>
      <c r="AF12" s="487"/>
      <c r="AG12" s="487"/>
      <c r="AH12" s="487"/>
      <c r="AI12" s="487"/>
      <c r="AJ12" s="487"/>
    </row>
    <row r="13" spans="2:36" ht="13.15" customHeight="1" x14ac:dyDescent="0.4">
      <c r="B13" s="486" t="s">
        <v>512</v>
      </c>
      <c r="C13" s="487"/>
      <c r="D13" s="487"/>
      <c r="E13" s="487"/>
      <c r="F13" s="487"/>
      <c r="G13" s="487"/>
      <c r="H13" s="487"/>
      <c r="I13" s="487"/>
      <c r="J13" s="487"/>
      <c r="K13" s="487"/>
      <c r="L13" s="487"/>
      <c r="M13" s="487"/>
      <c r="N13" s="487"/>
      <c r="O13" s="487"/>
      <c r="P13" s="487"/>
      <c r="Q13" s="487"/>
      <c r="R13" s="487"/>
      <c r="S13" s="487"/>
      <c r="T13" s="487"/>
      <c r="U13" s="487"/>
      <c r="V13" s="487"/>
      <c r="W13" s="487"/>
      <c r="X13" s="487"/>
      <c r="Y13" s="487"/>
      <c r="Z13" s="487"/>
      <c r="AA13" s="487"/>
      <c r="AB13" s="487"/>
      <c r="AC13" s="487"/>
      <c r="AD13" s="487"/>
      <c r="AE13" s="487"/>
      <c r="AF13" s="487"/>
      <c r="AG13" s="487"/>
      <c r="AH13" s="487"/>
      <c r="AI13" s="487"/>
      <c r="AJ13" s="487"/>
    </row>
    <row r="14" spans="2:36" ht="13.15" customHeight="1" x14ac:dyDescent="0.4">
      <c r="B14" s="486" t="s">
        <v>511</v>
      </c>
      <c r="C14" s="487"/>
      <c r="D14" s="487"/>
      <c r="E14" s="487"/>
      <c r="F14" s="487"/>
      <c r="G14" s="487"/>
      <c r="H14" s="487"/>
      <c r="I14" s="487"/>
      <c r="J14" s="487"/>
      <c r="K14" s="487"/>
      <c r="L14" s="487"/>
      <c r="M14" s="487"/>
      <c r="N14" s="487"/>
      <c r="O14" s="487"/>
      <c r="P14" s="487"/>
      <c r="Q14" s="487"/>
      <c r="R14" s="487"/>
      <c r="S14" s="487"/>
      <c r="T14" s="487"/>
      <c r="U14" s="487"/>
      <c r="V14" s="487"/>
      <c r="W14" s="487"/>
      <c r="X14" s="487"/>
      <c r="Y14" s="487"/>
      <c r="Z14" s="487"/>
      <c r="AA14" s="487"/>
      <c r="AB14" s="487"/>
      <c r="AC14" s="487"/>
      <c r="AD14" s="487"/>
      <c r="AE14" s="487"/>
      <c r="AF14" s="487"/>
      <c r="AG14" s="487"/>
      <c r="AH14" s="487"/>
      <c r="AI14" s="487"/>
      <c r="AJ14" s="487"/>
    </row>
    <row r="15" spans="2:36" ht="13.15" customHeight="1" x14ac:dyDescent="0.4">
      <c r="B15" s="486" t="s">
        <v>510</v>
      </c>
      <c r="C15" s="487"/>
      <c r="D15" s="487"/>
      <c r="E15" s="487"/>
      <c r="F15" s="487"/>
      <c r="G15" s="487"/>
      <c r="H15" s="487"/>
      <c r="I15" s="487"/>
      <c r="J15" s="487"/>
      <c r="K15" s="487"/>
      <c r="L15" s="487"/>
      <c r="M15" s="487"/>
      <c r="N15" s="487"/>
      <c r="O15" s="487"/>
      <c r="P15" s="487"/>
      <c r="Q15" s="487"/>
      <c r="R15" s="487"/>
      <c r="S15" s="487"/>
      <c r="T15" s="487"/>
      <c r="U15" s="487"/>
      <c r="V15" s="487"/>
      <c r="W15" s="487"/>
      <c r="X15" s="487"/>
      <c r="Y15" s="487"/>
      <c r="Z15" s="487"/>
      <c r="AA15" s="487"/>
      <c r="AB15" s="487"/>
      <c r="AC15" s="487"/>
      <c r="AD15" s="487"/>
      <c r="AE15" s="487"/>
      <c r="AF15" s="487"/>
      <c r="AG15" s="487"/>
      <c r="AH15" s="487"/>
      <c r="AI15" s="487"/>
      <c r="AJ15" s="487"/>
    </row>
    <row r="16" spans="2:36" ht="13.15" customHeight="1" x14ac:dyDescent="0.4">
      <c r="B16" s="486" t="s">
        <v>509</v>
      </c>
      <c r="C16" s="487"/>
      <c r="D16" s="487"/>
      <c r="E16" s="487"/>
      <c r="F16" s="487"/>
      <c r="G16" s="487"/>
      <c r="H16" s="487"/>
      <c r="I16" s="487"/>
      <c r="J16" s="487"/>
      <c r="K16" s="487"/>
      <c r="L16" s="487"/>
      <c r="M16" s="487"/>
      <c r="N16" s="487"/>
      <c r="O16" s="487"/>
      <c r="P16" s="487"/>
      <c r="Q16" s="487"/>
      <c r="R16" s="487"/>
      <c r="S16" s="487"/>
      <c r="T16" s="487"/>
      <c r="U16" s="487"/>
      <c r="V16" s="487"/>
      <c r="W16" s="487"/>
      <c r="X16" s="487"/>
      <c r="Y16" s="487"/>
      <c r="Z16" s="487"/>
      <c r="AA16" s="487"/>
      <c r="AB16" s="487"/>
      <c r="AC16" s="487"/>
      <c r="AD16" s="487"/>
      <c r="AE16" s="487"/>
      <c r="AF16" s="487"/>
      <c r="AG16" s="487"/>
      <c r="AH16" s="487"/>
      <c r="AI16" s="487"/>
      <c r="AJ16" s="487"/>
    </row>
    <row r="17" spans="2:36" ht="13.15" customHeight="1" x14ac:dyDescent="0.4">
      <c r="B17" s="486" t="s">
        <v>508</v>
      </c>
      <c r="C17" s="487"/>
      <c r="D17" s="487"/>
      <c r="E17" s="487"/>
      <c r="F17" s="487"/>
      <c r="G17" s="487"/>
      <c r="H17" s="487"/>
      <c r="I17" s="487"/>
      <c r="J17" s="487"/>
      <c r="K17" s="487"/>
      <c r="L17" s="487"/>
      <c r="M17" s="487"/>
      <c r="N17" s="487"/>
      <c r="O17" s="487"/>
      <c r="P17" s="487"/>
      <c r="Q17" s="487"/>
      <c r="R17" s="487"/>
      <c r="S17" s="487"/>
      <c r="T17" s="487"/>
      <c r="U17" s="487"/>
      <c r="V17" s="487"/>
      <c r="W17" s="487"/>
      <c r="X17" s="487"/>
      <c r="Y17" s="487"/>
      <c r="Z17" s="487"/>
      <c r="AA17" s="487"/>
      <c r="AB17" s="487"/>
      <c r="AC17" s="487"/>
      <c r="AD17" s="487"/>
      <c r="AE17" s="487"/>
      <c r="AF17" s="487"/>
      <c r="AG17" s="487"/>
      <c r="AH17" s="487"/>
      <c r="AI17" s="487"/>
      <c r="AJ17" s="487"/>
    </row>
    <row r="18" spans="2:36" ht="13.15" customHeight="1" x14ac:dyDescent="0.4">
      <c r="B18" s="486" t="s">
        <v>507</v>
      </c>
      <c r="C18" s="487"/>
      <c r="D18" s="487"/>
      <c r="E18" s="487"/>
      <c r="F18" s="487"/>
      <c r="G18" s="487"/>
      <c r="H18" s="487"/>
      <c r="I18" s="487"/>
      <c r="J18" s="487"/>
      <c r="K18" s="487"/>
      <c r="L18" s="487"/>
      <c r="M18" s="487"/>
      <c r="N18" s="487"/>
      <c r="O18" s="487"/>
      <c r="P18" s="487"/>
      <c r="Q18" s="487"/>
      <c r="R18" s="487"/>
      <c r="S18" s="487"/>
      <c r="T18" s="487"/>
      <c r="U18" s="487"/>
      <c r="V18" s="487"/>
      <c r="W18" s="487"/>
      <c r="X18" s="487"/>
      <c r="Y18" s="487"/>
      <c r="Z18" s="487"/>
      <c r="AA18" s="487"/>
      <c r="AB18" s="487"/>
      <c r="AC18" s="487"/>
      <c r="AD18" s="487"/>
      <c r="AE18" s="487"/>
      <c r="AF18" s="487"/>
      <c r="AG18" s="487"/>
      <c r="AH18" s="487"/>
      <c r="AI18" s="487"/>
      <c r="AJ18" s="487"/>
    </row>
    <row r="19" spans="2:36" ht="13.15" customHeight="1" x14ac:dyDescent="0.4">
      <c r="B19" s="486" t="s">
        <v>506</v>
      </c>
      <c r="C19" s="487"/>
      <c r="D19" s="487"/>
      <c r="E19" s="487"/>
      <c r="F19" s="487"/>
      <c r="G19" s="487"/>
      <c r="H19" s="487"/>
      <c r="I19" s="487"/>
      <c r="J19" s="487"/>
      <c r="K19" s="487"/>
      <c r="L19" s="487"/>
      <c r="M19" s="487"/>
      <c r="N19" s="487"/>
      <c r="O19" s="487"/>
      <c r="P19" s="487"/>
      <c r="Q19" s="487"/>
      <c r="R19" s="487"/>
      <c r="S19" s="487"/>
      <c r="T19" s="487"/>
      <c r="U19" s="487"/>
      <c r="V19" s="487"/>
      <c r="W19" s="487"/>
      <c r="X19" s="487"/>
      <c r="Y19" s="487"/>
      <c r="Z19" s="487"/>
      <c r="AA19" s="487"/>
      <c r="AB19" s="487"/>
      <c r="AC19" s="487"/>
      <c r="AD19" s="487"/>
      <c r="AE19" s="487"/>
      <c r="AF19" s="487"/>
      <c r="AG19" s="487"/>
      <c r="AH19" s="487"/>
      <c r="AI19" s="487"/>
      <c r="AJ19" s="487"/>
    </row>
    <row r="20" spans="2:36" ht="13.15" customHeight="1" x14ac:dyDescent="0.4">
      <c r="B20" s="486" t="s">
        <v>505</v>
      </c>
      <c r="C20" s="487"/>
      <c r="D20" s="487"/>
      <c r="E20" s="487"/>
      <c r="F20" s="487"/>
      <c r="G20" s="487"/>
      <c r="H20" s="487"/>
      <c r="I20" s="487"/>
      <c r="J20" s="487"/>
      <c r="K20" s="487"/>
      <c r="L20" s="487"/>
      <c r="M20" s="487"/>
      <c r="N20" s="487"/>
      <c r="O20" s="487"/>
      <c r="P20" s="487"/>
      <c r="Q20" s="487"/>
      <c r="R20" s="487"/>
      <c r="S20" s="487"/>
      <c r="T20" s="487"/>
      <c r="U20" s="487"/>
      <c r="V20" s="487"/>
      <c r="W20" s="487"/>
      <c r="X20" s="487"/>
      <c r="Y20" s="487"/>
      <c r="Z20" s="487"/>
      <c r="AA20" s="487"/>
      <c r="AB20" s="487"/>
      <c r="AC20" s="487"/>
      <c r="AD20" s="487"/>
      <c r="AE20" s="487"/>
      <c r="AF20" s="487"/>
      <c r="AG20" s="487"/>
      <c r="AH20" s="487"/>
      <c r="AI20" s="487"/>
      <c r="AJ20" s="487"/>
    </row>
    <row r="21" spans="2:36" ht="13.15" customHeight="1" x14ac:dyDescent="0.4">
      <c r="B21" s="486" t="s">
        <v>504</v>
      </c>
      <c r="C21" s="487"/>
      <c r="D21" s="487"/>
      <c r="E21" s="487"/>
      <c r="F21" s="487"/>
      <c r="G21" s="487"/>
      <c r="H21" s="487"/>
      <c r="I21" s="487"/>
      <c r="J21" s="487"/>
      <c r="K21" s="487"/>
      <c r="L21" s="487"/>
      <c r="M21" s="487"/>
      <c r="N21" s="487"/>
      <c r="O21" s="487"/>
      <c r="P21" s="487"/>
      <c r="Q21" s="487"/>
      <c r="R21" s="487"/>
      <c r="S21" s="487"/>
      <c r="T21" s="487"/>
      <c r="U21" s="487"/>
      <c r="V21" s="487"/>
      <c r="W21" s="487"/>
      <c r="X21" s="487"/>
      <c r="Y21" s="487"/>
      <c r="Z21" s="487"/>
      <c r="AA21" s="487"/>
      <c r="AB21" s="487"/>
      <c r="AC21" s="487"/>
      <c r="AD21" s="487"/>
      <c r="AE21" s="487"/>
      <c r="AF21" s="487"/>
      <c r="AG21" s="487"/>
      <c r="AH21" s="487"/>
      <c r="AI21" s="487"/>
      <c r="AJ21" s="487"/>
    </row>
    <row r="22" spans="2:36" ht="13.15" customHeight="1" x14ac:dyDescent="0.4">
      <c r="B22" s="486" t="s">
        <v>503</v>
      </c>
      <c r="C22" s="487"/>
      <c r="D22" s="487"/>
      <c r="E22" s="487"/>
      <c r="F22" s="487"/>
      <c r="G22" s="487"/>
      <c r="H22" s="487"/>
      <c r="I22" s="487"/>
      <c r="J22" s="487"/>
      <c r="K22" s="487"/>
      <c r="L22" s="487"/>
      <c r="M22" s="487"/>
      <c r="N22" s="487"/>
      <c r="O22" s="487"/>
      <c r="P22" s="487"/>
      <c r="Q22" s="487"/>
      <c r="R22" s="487"/>
      <c r="S22" s="487"/>
      <c r="T22" s="487"/>
      <c r="U22" s="487"/>
      <c r="V22" s="487"/>
      <c r="W22" s="487"/>
      <c r="X22" s="487"/>
      <c r="Y22" s="487"/>
      <c r="Z22" s="487"/>
      <c r="AA22" s="487"/>
      <c r="AB22" s="487"/>
      <c r="AC22" s="487"/>
      <c r="AD22" s="487"/>
      <c r="AE22" s="487"/>
      <c r="AF22" s="487"/>
      <c r="AG22" s="487"/>
      <c r="AH22" s="487"/>
      <c r="AI22" s="487"/>
      <c r="AJ22" s="487"/>
    </row>
    <row r="23" spans="2:36" ht="13.15" customHeight="1" x14ac:dyDescent="0.4">
      <c r="B23" s="90"/>
    </row>
    <row r="24" spans="2:36" ht="13.15" customHeight="1" x14ac:dyDescent="0.4">
      <c r="B24" s="486" t="s">
        <v>502</v>
      </c>
      <c r="C24" s="487"/>
      <c r="D24" s="487"/>
      <c r="E24" s="487"/>
      <c r="F24" s="487"/>
      <c r="G24" s="487"/>
      <c r="H24" s="487"/>
      <c r="I24" s="487"/>
      <c r="J24" s="487"/>
      <c r="K24" s="487"/>
      <c r="L24" s="487"/>
      <c r="M24" s="487"/>
      <c r="N24" s="487"/>
      <c r="O24" s="487"/>
      <c r="P24" s="487"/>
      <c r="Q24" s="487"/>
      <c r="R24" s="487"/>
      <c r="S24" s="487"/>
      <c r="T24" s="487"/>
      <c r="U24" s="487"/>
      <c r="V24" s="487"/>
      <c r="W24" s="487"/>
      <c r="X24" s="487"/>
      <c r="Y24" s="487"/>
      <c r="Z24" s="487"/>
      <c r="AA24" s="487"/>
      <c r="AB24" s="487"/>
      <c r="AC24" s="487"/>
      <c r="AD24" s="487"/>
      <c r="AE24" s="487"/>
      <c r="AF24" s="487"/>
      <c r="AG24" s="487"/>
      <c r="AH24" s="487"/>
      <c r="AI24" s="487"/>
      <c r="AJ24" s="487"/>
    </row>
    <row r="25" spans="2:36" ht="13.15" customHeight="1" x14ac:dyDescent="0.4">
      <c r="B25" s="486" t="s">
        <v>501</v>
      </c>
      <c r="C25" s="487"/>
      <c r="D25" s="487"/>
      <c r="E25" s="487"/>
      <c r="F25" s="487"/>
      <c r="G25" s="487"/>
      <c r="H25" s="487"/>
      <c r="I25" s="487"/>
      <c r="J25" s="487"/>
      <c r="K25" s="487"/>
      <c r="L25" s="487"/>
      <c r="M25" s="487"/>
      <c r="N25" s="487"/>
      <c r="O25" s="487"/>
      <c r="P25" s="487"/>
      <c r="Q25" s="487"/>
      <c r="R25" s="487"/>
      <c r="S25" s="487"/>
      <c r="T25" s="487"/>
      <c r="U25" s="487"/>
      <c r="V25" s="487"/>
      <c r="W25" s="487"/>
      <c r="X25" s="487"/>
      <c r="Y25" s="487"/>
      <c r="Z25" s="487"/>
      <c r="AA25" s="487"/>
      <c r="AB25" s="487"/>
      <c r="AC25" s="487"/>
      <c r="AD25" s="487"/>
      <c r="AE25" s="487"/>
      <c r="AF25" s="487"/>
      <c r="AG25" s="487"/>
      <c r="AH25" s="487"/>
      <c r="AI25" s="487"/>
      <c r="AJ25" s="487"/>
    </row>
    <row r="26" spans="2:36" ht="13.15" customHeight="1" x14ac:dyDescent="0.4">
      <c r="B26" s="90"/>
    </row>
    <row r="27" spans="2:36" ht="13.15" customHeight="1" x14ac:dyDescent="0.4">
      <c r="W27" s="493" t="s">
        <v>500</v>
      </c>
      <c r="X27" s="493"/>
      <c r="Y27" s="493"/>
      <c r="Z27" s="493"/>
      <c r="AA27" s="493"/>
      <c r="AB27" s="493"/>
      <c r="AC27" s="493"/>
      <c r="AD27" s="493"/>
      <c r="AE27" s="493"/>
      <c r="AF27" s="493"/>
    </row>
    <row r="28" spans="2:36" ht="13.15" customHeight="1" x14ac:dyDescent="0.4">
      <c r="B28" s="90"/>
    </row>
    <row r="29" spans="2:36" ht="13.15" customHeight="1" x14ac:dyDescent="0.4">
      <c r="B29" s="486" t="s">
        <v>499</v>
      </c>
      <c r="C29" s="492"/>
      <c r="D29" s="492"/>
      <c r="E29" s="492"/>
      <c r="F29" s="492"/>
      <c r="G29" s="492"/>
      <c r="H29" s="492"/>
      <c r="I29" s="492"/>
      <c r="J29" s="492"/>
      <c r="K29" s="492"/>
      <c r="L29" s="492"/>
      <c r="M29" s="492"/>
      <c r="N29" s="492"/>
      <c r="O29" s="492"/>
      <c r="P29" s="492"/>
      <c r="Q29" s="492"/>
      <c r="R29" s="492"/>
      <c r="S29" s="492"/>
      <c r="T29" s="492"/>
      <c r="U29" s="492"/>
      <c r="V29" s="492"/>
      <c r="W29" s="492"/>
      <c r="X29" s="492"/>
      <c r="Y29" s="492"/>
      <c r="Z29" s="492"/>
      <c r="AA29" s="492"/>
      <c r="AB29" s="492"/>
      <c r="AC29" s="492"/>
      <c r="AD29" s="492"/>
      <c r="AE29" s="492"/>
      <c r="AF29" s="492"/>
      <c r="AG29" s="492"/>
      <c r="AH29" s="492"/>
      <c r="AI29" s="492"/>
      <c r="AJ29" s="492"/>
    </row>
    <row r="30" spans="2:36" ht="13.15" customHeight="1" x14ac:dyDescent="0.4">
      <c r="B30" s="90"/>
      <c r="C30" s="89"/>
      <c r="D30" s="89"/>
      <c r="E30" s="89"/>
      <c r="F30" s="89"/>
      <c r="G30" s="89"/>
      <c r="H30" s="89"/>
      <c r="I30" s="89"/>
      <c r="J30" s="89"/>
      <c r="K30" s="89"/>
      <c r="L30" s="89"/>
      <c r="M30" s="89"/>
      <c r="N30" s="89"/>
      <c r="O30" s="89"/>
      <c r="P30" s="89"/>
      <c r="Q30" s="89"/>
      <c r="R30" s="89"/>
      <c r="S30" s="89"/>
      <c r="T30" s="89"/>
      <c r="U30" s="89"/>
      <c r="V30" s="89"/>
      <c r="W30" s="89"/>
      <c r="X30" s="89"/>
      <c r="Y30" s="89"/>
      <c r="Z30" s="89"/>
      <c r="AA30" s="89"/>
      <c r="AB30" s="89"/>
      <c r="AC30" s="89"/>
      <c r="AD30" s="89"/>
      <c r="AE30" s="89"/>
      <c r="AF30" s="89"/>
      <c r="AG30" s="89"/>
      <c r="AH30" s="89"/>
      <c r="AI30" s="89"/>
      <c r="AJ30" s="89"/>
    </row>
    <row r="31" spans="2:36" ht="18" customHeight="1" x14ac:dyDescent="0.4">
      <c r="B31" s="89"/>
      <c r="C31" s="89"/>
      <c r="D31" s="96" t="s">
        <v>498</v>
      </c>
      <c r="E31" s="89"/>
      <c r="F31" s="89"/>
      <c r="G31" s="89"/>
      <c r="H31" s="89"/>
      <c r="I31" s="89"/>
      <c r="J31" s="89"/>
      <c r="K31" s="89"/>
      <c r="L31" s="89"/>
      <c r="M31" s="89"/>
      <c r="N31" s="89"/>
      <c r="O31" s="89"/>
      <c r="P31" s="89"/>
      <c r="Q31" s="89"/>
      <c r="R31" s="89"/>
      <c r="S31" s="89"/>
      <c r="T31" s="89"/>
      <c r="U31" s="89"/>
      <c r="V31" s="89"/>
      <c r="W31" s="89"/>
      <c r="X31" s="89"/>
      <c r="Y31" s="89"/>
      <c r="Z31" s="89"/>
      <c r="AA31" s="89"/>
      <c r="AB31" s="89"/>
      <c r="AC31" s="89"/>
      <c r="AD31" s="89"/>
      <c r="AE31" s="89"/>
      <c r="AF31" s="89"/>
      <c r="AG31" s="89"/>
      <c r="AH31" s="89"/>
      <c r="AI31" s="89"/>
      <c r="AJ31" s="89"/>
    </row>
    <row r="32" spans="2:36" ht="18" customHeight="1" x14ac:dyDescent="0.4">
      <c r="B32" s="89"/>
      <c r="C32" s="89"/>
      <c r="D32" s="89"/>
      <c r="E32" s="89"/>
      <c r="F32" s="505" t="s">
        <v>497</v>
      </c>
      <c r="G32" s="505"/>
      <c r="H32" s="505"/>
      <c r="I32" s="505"/>
      <c r="J32" s="89"/>
      <c r="K32" s="489"/>
      <c r="L32" s="489"/>
      <c r="M32" s="489"/>
      <c r="N32" s="489"/>
      <c r="O32" s="489"/>
      <c r="P32" s="489"/>
      <c r="Q32" s="489"/>
      <c r="R32" s="489"/>
      <c r="S32" s="489"/>
      <c r="T32" s="489"/>
      <c r="U32" s="489"/>
      <c r="V32" s="489"/>
      <c r="W32" s="489"/>
      <c r="X32" s="489"/>
      <c r="Y32" s="489"/>
      <c r="Z32" s="489"/>
      <c r="AA32" s="489"/>
      <c r="AB32" s="489"/>
      <c r="AC32" s="489"/>
      <c r="AD32" s="489"/>
      <c r="AE32" s="489"/>
      <c r="AF32" s="489"/>
      <c r="AG32" s="489"/>
      <c r="AH32" s="489"/>
      <c r="AI32" s="89"/>
      <c r="AJ32" s="89"/>
    </row>
    <row r="33" spans="2:36" ht="18" customHeight="1" x14ac:dyDescent="0.4">
      <c r="B33" s="89"/>
      <c r="C33" s="89"/>
      <c r="D33" s="96" t="s">
        <v>496</v>
      </c>
      <c r="E33" s="89"/>
      <c r="F33" s="89"/>
      <c r="G33" s="89"/>
      <c r="H33" s="89"/>
      <c r="I33" s="89"/>
      <c r="J33" s="89"/>
      <c r="K33" s="89"/>
      <c r="L33" s="89"/>
      <c r="M33" s="89"/>
      <c r="N33" s="89"/>
      <c r="O33" s="89"/>
      <c r="P33" s="89"/>
      <c r="Q33" s="89"/>
      <c r="R33" s="89"/>
      <c r="S33" s="89"/>
      <c r="T33" s="89"/>
      <c r="U33" s="89"/>
      <c r="V33" s="89"/>
      <c r="W33" s="89"/>
      <c r="X33" s="89"/>
      <c r="Y33" s="89"/>
      <c r="Z33" s="89"/>
      <c r="AA33" s="89"/>
      <c r="AB33" s="89"/>
      <c r="AC33" s="89"/>
      <c r="AD33" s="89"/>
      <c r="AE33" s="89"/>
      <c r="AF33" s="89"/>
      <c r="AG33" s="89"/>
      <c r="AH33" s="89"/>
      <c r="AI33" s="89"/>
      <c r="AJ33" s="89"/>
    </row>
    <row r="34" spans="2:36" ht="18" customHeight="1" x14ac:dyDescent="0.4">
      <c r="B34" s="89"/>
      <c r="C34" s="89"/>
      <c r="D34" s="89"/>
      <c r="E34" s="96"/>
      <c r="F34" s="506" t="s">
        <v>493</v>
      </c>
      <c r="G34" s="506"/>
      <c r="H34" s="506"/>
      <c r="I34" s="506"/>
      <c r="J34" s="89"/>
      <c r="K34" s="489"/>
      <c r="L34" s="489"/>
      <c r="M34" s="489"/>
      <c r="N34" s="489"/>
      <c r="O34" s="489"/>
      <c r="P34" s="489"/>
      <c r="Q34" s="489"/>
      <c r="R34" s="489"/>
      <c r="S34" s="489"/>
      <c r="T34" s="489"/>
      <c r="U34" s="489"/>
      <c r="V34" s="489"/>
      <c r="W34" s="489"/>
      <c r="X34" s="489"/>
      <c r="Y34" s="489"/>
      <c r="Z34" s="489"/>
      <c r="AA34" s="489"/>
      <c r="AB34" s="489"/>
      <c r="AC34" s="489"/>
      <c r="AD34" s="489"/>
      <c r="AE34" s="489"/>
      <c r="AF34" s="489"/>
      <c r="AG34" s="489"/>
      <c r="AH34" s="489"/>
      <c r="AI34" s="89"/>
      <c r="AJ34" s="89"/>
    </row>
    <row r="35" spans="2:36" ht="18" customHeight="1" x14ac:dyDescent="0.4">
      <c r="B35" s="89"/>
      <c r="C35" s="89"/>
      <c r="D35" s="89"/>
      <c r="E35" s="89"/>
      <c r="F35" s="488" t="s">
        <v>495</v>
      </c>
      <c r="G35" s="488"/>
      <c r="H35" s="488"/>
      <c r="I35" s="488"/>
      <c r="J35" s="89"/>
      <c r="K35" s="489"/>
      <c r="L35" s="489"/>
      <c r="M35" s="489"/>
      <c r="N35" s="489"/>
      <c r="O35" s="489"/>
      <c r="P35" s="489"/>
      <c r="Q35" s="489"/>
      <c r="R35" s="489"/>
      <c r="S35" s="489"/>
      <c r="T35" s="489"/>
      <c r="U35" s="489"/>
      <c r="V35" s="489"/>
      <c r="W35" s="489"/>
      <c r="X35" s="489"/>
      <c r="Y35" s="489"/>
      <c r="Z35" s="489"/>
      <c r="AA35" s="489"/>
      <c r="AB35" s="489"/>
      <c r="AC35" s="489"/>
      <c r="AD35" s="489"/>
      <c r="AE35" s="489"/>
      <c r="AF35" s="489"/>
      <c r="AG35" s="489"/>
      <c r="AH35" s="489"/>
      <c r="AI35" s="89"/>
      <c r="AJ35" s="89"/>
    </row>
    <row r="36" spans="2:36" ht="18" customHeight="1" x14ac:dyDescent="0.4">
      <c r="B36" s="89"/>
      <c r="C36" s="89"/>
      <c r="D36" s="89"/>
      <c r="E36" s="89"/>
      <c r="F36" s="507" t="s">
        <v>494</v>
      </c>
      <c r="G36" s="507"/>
      <c r="H36" s="507"/>
      <c r="I36" s="507"/>
      <c r="J36" s="89"/>
      <c r="K36" s="489"/>
      <c r="L36" s="489"/>
      <c r="M36" s="489"/>
      <c r="N36" s="489"/>
      <c r="O36" s="489"/>
      <c r="P36" s="489"/>
      <c r="Q36" s="489"/>
      <c r="R36" s="489"/>
      <c r="S36" s="489"/>
      <c r="T36" s="489"/>
      <c r="U36" s="489"/>
      <c r="V36" s="489"/>
      <c r="W36" s="489"/>
      <c r="X36" s="489"/>
      <c r="Y36" s="489"/>
      <c r="Z36" s="489"/>
      <c r="AA36" s="489"/>
      <c r="AB36" s="489"/>
      <c r="AC36" s="489"/>
      <c r="AD36" s="489"/>
      <c r="AE36" s="489"/>
      <c r="AF36" s="489"/>
      <c r="AG36" s="489"/>
      <c r="AH36" s="489"/>
      <c r="AI36" s="89"/>
      <c r="AJ36" s="89"/>
    </row>
    <row r="37" spans="2:36" ht="18" customHeight="1" x14ac:dyDescent="0.4">
      <c r="B37" s="96"/>
      <c r="C37" s="89"/>
      <c r="D37" s="89"/>
      <c r="E37" s="89"/>
      <c r="F37" s="506" t="s">
        <v>493</v>
      </c>
      <c r="G37" s="506"/>
      <c r="H37" s="506"/>
      <c r="I37" s="506"/>
      <c r="J37" s="89"/>
      <c r="K37" s="489"/>
      <c r="L37" s="489"/>
      <c r="M37" s="489"/>
      <c r="N37" s="489"/>
      <c r="O37" s="489"/>
      <c r="P37" s="489"/>
      <c r="Q37" s="489"/>
      <c r="R37" s="489"/>
      <c r="S37" s="489"/>
      <c r="T37" s="489"/>
      <c r="U37" s="489"/>
      <c r="V37" s="489"/>
      <c r="W37" s="489"/>
      <c r="X37" s="489"/>
      <c r="Y37" s="489"/>
      <c r="Z37" s="489"/>
      <c r="AA37" s="489"/>
      <c r="AB37" s="489"/>
      <c r="AC37" s="489"/>
      <c r="AD37" s="489"/>
      <c r="AE37" s="489"/>
      <c r="AF37" s="489"/>
      <c r="AG37" s="489"/>
      <c r="AH37" s="489"/>
      <c r="AI37" s="89"/>
      <c r="AJ37" s="89"/>
    </row>
    <row r="38" spans="2:36" ht="18" customHeight="1" x14ac:dyDescent="0.4">
      <c r="B38" s="96"/>
      <c r="C38" s="89"/>
      <c r="D38" s="89"/>
      <c r="E38" s="89"/>
      <c r="F38" s="488" t="s">
        <v>492</v>
      </c>
      <c r="G38" s="488"/>
      <c r="H38" s="488"/>
      <c r="I38" s="488"/>
      <c r="J38" s="89"/>
      <c r="K38" s="489"/>
      <c r="L38" s="489"/>
      <c r="M38" s="489"/>
      <c r="N38" s="489"/>
      <c r="O38" s="489"/>
      <c r="P38" s="489"/>
      <c r="Q38" s="489"/>
      <c r="R38" s="489"/>
      <c r="S38" s="489"/>
      <c r="T38" s="489"/>
      <c r="U38" s="489"/>
      <c r="V38" s="489"/>
      <c r="W38" s="489"/>
      <c r="X38" s="489"/>
      <c r="Y38" s="489"/>
      <c r="Z38" s="489"/>
      <c r="AA38" s="489"/>
      <c r="AB38" s="489"/>
      <c r="AC38" s="489"/>
      <c r="AD38" s="489"/>
      <c r="AE38" s="489"/>
      <c r="AF38" s="489"/>
      <c r="AG38" s="489"/>
      <c r="AH38" s="489"/>
      <c r="AI38" s="89"/>
      <c r="AJ38" s="89"/>
    </row>
    <row r="39" spans="2:36" ht="18" customHeight="1" x14ac:dyDescent="0.4">
      <c r="B39" s="96" t="s">
        <v>491</v>
      </c>
      <c r="C39" s="89"/>
      <c r="D39" s="89"/>
      <c r="E39" s="89"/>
      <c r="F39" s="508" t="s">
        <v>490</v>
      </c>
      <c r="G39" s="508"/>
      <c r="H39" s="508"/>
      <c r="I39" s="508"/>
      <c r="J39" s="89"/>
      <c r="K39" s="494" t="s">
        <v>489</v>
      </c>
      <c r="L39" s="494"/>
      <c r="M39" s="494"/>
      <c r="N39" s="494"/>
      <c r="O39" s="494"/>
      <c r="P39" s="494"/>
      <c r="Q39" s="494"/>
      <c r="R39" s="494"/>
      <c r="S39" s="494"/>
      <c r="T39" s="494"/>
      <c r="U39" s="494"/>
      <c r="V39" s="494"/>
      <c r="W39" s="494"/>
      <c r="X39" s="494"/>
      <c r="Y39" s="494"/>
      <c r="Z39" s="494"/>
      <c r="AA39" s="494"/>
      <c r="AB39" s="494"/>
      <c r="AC39" s="494"/>
      <c r="AD39" s="494"/>
      <c r="AE39" s="494"/>
      <c r="AF39" s="494"/>
      <c r="AG39" s="494"/>
      <c r="AH39" s="494"/>
      <c r="AI39" s="89"/>
      <c r="AJ39" s="89"/>
    </row>
    <row r="40" spans="2:36" ht="11.45" customHeight="1" x14ac:dyDescent="0.4">
      <c r="B40" s="96" t="s">
        <v>488</v>
      </c>
      <c r="C40" s="89"/>
      <c r="D40" s="89"/>
      <c r="E40" s="89"/>
      <c r="F40" s="89"/>
      <c r="G40" s="89"/>
      <c r="H40" s="89"/>
      <c r="I40" s="89"/>
      <c r="J40" s="89"/>
      <c r="K40" s="89"/>
      <c r="L40" s="89"/>
      <c r="M40" s="89"/>
      <c r="N40" s="89"/>
      <c r="O40" s="89"/>
      <c r="P40" s="89"/>
      <c r="Q40" s="89"/>
      <c r="R40" s="89"/>
      <c r="S40" s="89"/>
      <c r="T40" s="89"/>
      <c r="U40" s="89"/>
      <c r="V40" s="89"/>
      <c r="W40" s="89"/>
      <c r="X40" s="89"/>
      <c r="Y40" s="89"/>
      <c r="Z40" s="89"/>
      <c r="AA40" s="89"/>
      <c r="AB40" s="89"/>
      <c r="AC40" s="89"/>
      <c r="AD40" s="89"/>
      <c r="AE40" s="89"/>
      <c r="AF40" s="89"/>
      <c r="AG40" s="89"/>
      <c r="AH40" s="89"/>
      <c r="AI40" s="89"/>
      <c r="AJ40" s="89"/>
    </row>
    <row r="41" spans="2:36" ht="11.45" customHeight="1" x14ac:dyDescent="0.4">
      <c r="B41" s="90"/>
      <c r="C41" s="89"/>
      <c r="D41" s="89"/>
      <c r="E41" s="89"/>
      <c r="F41" s="89"/>
      <c r="G41" s="89"/>
      <c r="H41" s="89"/>
      <c r="I41" s="89"/>
      <c r="J41" s="89"/>
      <c r="K41" s="89"/>
      <c r="L41" s="89"/>
      <c r="M41" s="89"/>
      <c r="N41" s="89"/>
      <c r="O41" s="89"/>
      <c r="P41" s="89"/>
      <c r="Q41" s="89"/>
      <c r="R41" s="89"/>
      <c r="S41" s="89"/>
      <c r="T41" s="89"/>
      <c r="U41" s="89"/>
      <c r="V41" s="89"/>
      <c r="W41" s="89"/>
      <c r="X41" s="89"/>
      <c r="Y41" s="89"/>
      <c r="Z41" s="89"/>
      <c r="AA41" s="89"/>
      <c r="AB41" s="89"/>
      <c r="AC41" s="89"/>
      <c r="AD41" s="89"/>
      <c r="AE41" s="89"/>
      <c r="AF41" s="89"/>
      <c r="AG41" s="89"/>
      <c r="AH41" s="89"/>
      <c r="AI41" s="89"/>
      <c r="AJ41" s="89"/>
    </row>
    <row r="42" spans="2:36" ht="13.15" customHeight="1" x14ac:dyDescent="0.4">
      <c r="B42" s="504" t="s">
        <v>487</v>
      </c>
      <c r="C42" s="504"/>
      <c r="D42" s="504"/>
      <c r="E42" s="91" t="s">
        <v>486</v>
      </c>
      <c r="F42" s="91"/>
      <c r="G42" s="91"/>
      <c r="H42" s="91"/>
      <c r="I42" s="91"/>
      <c r="J42" s="91"/>
      <c r="K42" s="91"/>
      <c r="L42" s="91"/>
      <c r="M42" s="91"/>
      <c r="N42" s="91"/>
      <c r="O42" s="91"/>
      <c r="P42" s="91"/>
      <c r="Q42" s="91"/>
      <c r="R42" s="91"/>
      <c r="S42" s="91"/>
      <c r="T42" s="91"/>
      <c r="U42" s="91"/>
      <c r="V42" s="91"/>
      <c r="W42" s="91"/>
      <c r="X42" s="91"/>
      <c r="Y42" s="91"/>
      <c r="Z42" s="91"/>
      <c r="AA42" s="91"/>
      <c r="AB42" s="91"/>
      <c r="AC42" s="91"/>
      <c r="AD42" s="91"/>
      <c r="AE42" s="91"/>
      <c r="AF42" s="91"/>
      <c r="AG42" s="91"/>
      <c r="AH42" s="91"/>
      <c r="AI42" s="91"/>
      <c r="AJ42" s="91"/>
    </row>
    <row r="43" spans="2:36" ht="13.15" customHeight="1" x14ac:dyDescent="0.4">
      <c r="B43" s="95"/>
      <c r="C43" s="94"/>
      <c r="D43" s="94"/>
      <c r="E43" s="91" t="s">
        <v>485</v>
      </c>
      <c r="F43" s="91"/>
      <c r="G43" s="91"/>
      <c r="H43" s="91"/>
      <c r="I43" s="91"/>
      <c r="J43" s="91"/>
      <c r="K43" s="91"/>
      <c r="L43" s="91"/>
      <c r="M43" s="91"/>
      <c r="N43" s="91"/>
      <c r="O43" s="91"/>
      <c r="P43" s="91"/>
      <c r="Q43" s="91"/>
      <c r="R43" s="91"/>
      <c r="S43" s="91"/>
      <c r="T43" s="91"/>
      <c r="U43" s="91"/>
      <c r="V43" s="91"/>
      <c r="W43" s="91"/>
      <c r="X43" s="91"/>
      <c r="Y43" s="91"/>
      <c r="Z43" s="91"/>
      <c r="AA43" s="91"/>
      <c r="AB43" s="91"/>
      <c r="AC43" s="91"/>
      <c r="AD43" s="91"/>
      <c r="AE43" s="91"/>
      <c r="AF43" s="91"/>
      <c r="AG43" s="91"/>
      <c r="AH43" s="91"/>
      <c r="AI43" s="91"/>
      <c r="AJ43" s="91"/>
    </row>
    <row r="44" spans="2:36" ht="13.15" customHeight="1" x14ac:dyDescent="0.4">
      <c r="B44" s="504" t="s">
        <v>484</v>
      </c>
      <c r="C44" s="504"/>
      <c r="D44" s="504"/>
      <c r="E44" s="91" t="s">
        <v>483</v>
      </c>
      <c r="F44" s="91"/>
      <c r="G44" s="91"/>
      <c r="H44" s="91"/>
      <c r="I44" s="91"/>
      <c r="J44" s="91"/>
      <c r="K44" s="91"/>
      <c r="L44" s="91"/>
      <c r="M44" s="91"/>
      <c r="N44" s="91"/>
      <c r="O44" s="91"/>
      <c r="P44" s="91"/>
      <c r="Q44" s="91"/>
      <c r="R44" s="91"/>
      <c r="S44" s="91"/>
      <c r="T44" s="91"/>
      <c r="U44" s="91"/>
      <c r="V44" s="91"/>
      <c r="W44" s="91"/>
      <c r="X44" s="91"/>
      <c r="Y44" s="91"/>
      <c r="Z44" s="91"/>
      <c r="AA44" s="91"/>
      <c r="AB44" s="91"/>
      <c r="AC44" s="91"/>
      <c r="AD44" s="91"/>
      <c r="AE44" s="91"/>
      <c r="AF44" s="91"/>
      <c r="AG44" s="91"/>
      <c r="AH44" s="91"/>
      <c r="AI44" s="91"/>
      <c r="AJ44" s="91"/>
    </row>
    <row r="45" spans="2:36" ht="13.15" customHeight="1" x14ac:dyDescent="0.4">
      <c r="B45" s="93"/>
      <c r="C45" s="91"/>
      <c r="D45" s="91"/>
      <c r="E45" s="91" t="s">
        <v>482</v>
      </c>
      <c r="F45" s="91"/>
      <c r="G45" s="91"/>
      <c r="H45" s="91"/>
      <c r="I45" s="91"/>
      <c r="J45" s="91"/>
      <c r="K45" s="91"/>
      <c r="L45" s="91"/>
      <c r="M45" s="91"/>
      <c r="N45" s="91"/>
      <c r="O45" s="91"/>
      <c r="P45" s="91"/>
      <c r="Q45" s="91"/>
      <c r="R45" s="91"/>
      <c r="S45" s="91"/>
      <c r="T45" s="91"/>
      <c r="U45" s="91"/>
      <c r="V45" s="91"/>
      <c r="W45" s="91"/>
      <c r="X45" s="91"/>
      <c r="Y45" s="91"/>
      <c r="Z45" s="91"/>
      <c r="AA45" s="91"/>
      <c r="AB45" s="91"/>
      <c r="AC45" s="91"/>
      <c r="AD45" s="91"/>
      <c r="AE45" s="91"/>
      <c r="AF45" s="91"/>
      <c r="AG45" s="91"/>
      <c r="AH45" s="91"/>
      <c r="AI45" s="91"/>
      <c r="AJ45" s="91"/>
    </row>
    <row r="46" spans="2:36" ht="13.15" customHeight="1" x14ac:dyDescent="0.4">
      <c r="B46" s="93"/>
      <c r="C46" s="91"/>
      <c r="D46" s="91"/>
      <c r="E46" s="91" t="s">
        <v>481</v>
      </c>
      <c r="F46" s="91"/>
      <c r="G46" s="91"/>
      <c r="H46" s="91"/>
      <c r="I46" s="91"/>
      <c r="J46" s="91"/>
      <c r="K46" s="91"/>
      <c r="L46" s="91"/>
      <c r="M46" s="91"/>
      <c r="N46" s="91"/>
      <c r="O46" s="91"/>
      <c r="P46" s="91"/>
      <c r="Q46" s="91"/>
      <c r="R46" s="91"/>
      <c r="S46" s="91"/>
      <c r="T46" s="91"/>
      <c r="U46" s="91"/>
      <c r="V46" s="91"/>
      <c r="W46" s="91"/>
      <c r="X46" s="91"/>
      <c r="Y46" s="91"/>
      <c r="Z46" s="91"/>
      <c r="AA46" s="91"/>
      <c r="AB46" s="91"/>
      <c r="AC46" s="91"/>
      <c r="AD46" s="91"/>
      <c r="AE46" s="91"/>
      <c r="AF46" s="91"/>
      <c r="AG46" s="91"/>
      <c r="AH46" s="91"/>
      <c r="AI46" s="91"/>
      <c r="AJ46" s="91"/>
    </row>
    <row r="47" spans="2:36" ht="6.6" customHeight="1" x14ac:dyDescent="0.4">
      <c r="B47" s="92"/>
      <c r="C47" s="91"/>
      <c r="D47" s="91"/>
      <c r="E47" s="91"/>
      <c r="F47" s="91"/>
      <c r="G47" s="91"/>
      <c r="H47" s="91"/>
      <c r="I47" s="91"/>
      <c r="J47" s="91"/>
      <c r="K47" s="91"/>
      <c r="L47" s="91"/>
      <c r="M47" s="91"/>
      <c r="N47" s="91"/>
      <c r="O47" s="91"/>
      <c r="P47" s="91"/>
      <c r="Q47" s="91"/>
      <c r="R47" s="91"/>
      <c r="S47" s="91"/>
      <c r="T47" s="91"/>
      <c r="U47" s="91"/>
      <c r="V47" s="91"/>
      <c r="W47" s="91"/>
      <c r="X47" s="91"/>
      <c r="Y47" s="91"/>
      <c r="Z47" s="91"/>
      <c r="AA47" s="91"/>
      <c r="AB47" s="91"/>
      <c r="AC47" s="91"/>
      <c r="AD47" s="91"/>
      <c r="AE47" s="91"/>
      <c r="AF47" s="91"/>
      <c r="AG47" s="91"/>
      <c r="AH47" s="91"/>
      <c r="AI47" s="91"/>
      <c r="AJ47" s="91"/>
    </row>
    <row r="48" spans="2:36" ht="13.9" customHeight="1" x14ac:dyDescent="0.4">
      <c r="B48" s="90"/>
      <c r="C48" s="495" t="s">
        <v>480</v>
      </c>
      <c r="D48" s="496"/>
      <c r="E48" s="496"/>
      <c r="F48" s="496"/>
      <c r="G48" s="496"/>
      <c r="H48" s="496"/>
      <c r="I48" s="496"/>
      <c r="J48" s="496"/>
      <c r="K48" s="496"/>
      <c r="L48" s="496"/>
      <c r="M48" s="496"/>
      <c r="N48" s="496"/>
      <c r="O48" s="496"/>
      <c r="P48" s="496"/>
      <c r="Q48" s="496"/>
      <c r="R48" s="496"/>
      <c r="S48" s="496"/>
      <c r="T48" s="496"/>
      <c r="U48" s="496"/>
      <c r="V48" s="496"/>
      <c r="W48" s="496"/>
      <c r="X48" s="496"/>
      <c r="Y48" s="496"/>
      <c r="Z48" s="496"/>
      <c r="AA48" s="496"/>
      <c r="AB48" s="496"/>
      <c r="AC48" s="496"/>
      <c r="AD48" s="496"/>
      <c r="AE48" s="496"/>
      <c r="AF48" s="496"/>
      <c r="AG48" s="496"/>
      <c r="AH48" s="496"/>
      <c r="AI48" s="497"/>
      <c r="AJ48" s="89"/>
    </row>
    <row r="49" spans="2:36" ht="13.9" customHeight="1" x14ac:dyDescent="0.4">
      <c r="B49" s="90"/>
      <c r="C49" s="498"/>
      <c r="D49" s="499"/>
      <c r="E49" s="499"/>
      <c r="F49" s="499"/>
      <c r="G49" s="499"/>
      <c r="H49" s="499"/>
      <c r="I49" s="499"/>
      <c r="J49" s="499"/>
      <c r="K49" s="499"/>
      <c r="L49" s="499"/>
      <c r="M49" s="499"/>
      <c r="N49" s="499"/>
      <c r="O49" s="499"/>
      <c r="P49" s="499"/>
      <c r="Q49" s="499"/>
      <c r="R49" s="499"/>
      <c r="S49" s="499"/>
      <c r="T49" s="499"/>
      <c r="U49" s="499"/>
      <c r="V49" s="499"/>
      <c r="W49" s="499"/>
      <c r="X49" s="499"/>
      <c r="Y49" s="499"/>
      <c r="Z49" s="499"/>
      <c r="AA49" s="499"/>
      <c r="AB49" s="499"/>
      <c r="AC49" s="499"/>
      <c r="AD49" s="499"/>
      <c r="AE49" s="499"/>
      <c r="AF49" s="499"/>
      <c r="AG49" s="499"/>
      <c r="AH49" s="499"/>
      <c r="AI49" s="500"/>
      <c r="AJ49" s="89"/>
    </row>
    <row r="50" spans="2:36" ht="13.9" customHeight="1" x14ac:dyDescent="0.4">
      <c r="B50" s="89"/>
      <c r="C50" s="498"/>
      <c r="D50" s="499"/>
      <c r="E50" s="499"/>
      <c r="F50" s="499"/>
      <c r="G50" s="499"/>
      <c r="H50" s="499"/>
      <c r="I50" s="499"/>
      <c r="J50" s="499"/>
      <c r="K50" s="499"/>
      <c r="L50" s="499"/>
      <c r="M50" s="499"/>
      <c r="N50" s="499"/>
      <c r="O50" s="499"/>
      <c r="P50" s="499"/>
      <c r="Q50" s="499"/>
      <c r="R50" s="499"/>
      <c r="S50" s="499"/>
      <c r="T50" s="499"/>
      <c r="U50" s="499"/>
      <c r="V50" s="499"/>
      <c r="W50" s="499"/>
      <c r="X50" s="499"/>
      <c r="Y50" s="499"/>
      <c r="Z50" s="499"/>
      <c r="AA50" s="499"/>
      <c r="AB50" s="499"/>
      <c r="AC50" s="499"/>
      <c r="AD50" s="499"/>
      <c r="AE50" s="499"/>
      <c r="AF50" s="499"/>
      <c r="AG50" s="499"/>
      <c r="AH50" s="499"/>
      <c r="AI50" s="500"/>
      <c r="AJ50" s="89"/>
    </row>
    <row r="51" spans="2:36" ht="13.9" customHeight="1" x14ac:dyDescent="0.4">
      <c r="B51" s="89"/>
      <c r="C51" s="501"/>
      <c r="D51" s="502"/>
      <c r="E51" s="502"/>
      <c r="F51" s="502"/>
      <c r="G51" s="502"/>
      <c r="H51" s="502"/>
      <c r="I51" s="502"/>
      <c r="J51" s="502"/>
      <c r="K51" s="502"/>
      <c r="L51" s="502"/>
      <c r="M51" s="502"/>
      <c r="N51" s="502"/>
      <c r="O51" s="502"/>
      <c r="P51" s="502"/>
      <c r="Q51" s="502"/>
      <c r="R51" s="502"/>
      <c r="S51" s="502"/>
      <c r="T51" s="502"/>
      <c r="U51" s="502"/>
      <c r="V51" s="502"/>
      <c r="W51" s="502"/>
      <c r="X51" s="502"/>
      <c r="Y51" s="502"/>
      <c r="Z51" s="502"/>
      <c r="AA51" s="502"/>
      <c r="AB51" s="502"/>
      <c r="AC51" s="502"/>
      <c r="AD51" s="502"/>
      <c r="AE51" s="502"/>
      <c r="AF51" s="502"/>
      <c r="AG51" s="502"/>
      <c r="AH51" s="502"/>
      <c r="AI51" s="503"/>
      <c r="AJ51" s="89"/>
    </row>
    <row r="52" spans="2:36" ht="7.15" customHeight="1" x14ac:dyDescent="0.4">
      <c r="B52" s="89"/>
      <c r="C52" s="89"/>
      <c r="D52" s="89"/>
      <c r="E52" s="89"/>
      <c r="F52" s="89"/>
      <c r="G52" s="89"/>
      <c r="H52" s="89"/>
      <c r="I52" s="89"/>
      <c r="J52" s="89"/>
      <c r="K52" s="89"/>
      <c r="L52" s="89"/>
      <c r="M52" s="89"/>
      <c r="N52" s="89"/>
      <c r="O52" s="89"/>
      <c r="P52" s="89"/>
      <c r="Q52" s="89"/>
      <c r="R52" s="89"/>
      <c r="S52" s="89"/>
      <c r="T52" s="89"/>
      <c r="U52" s="89"/>
      <c r="V52" s="89"/>
      <c r="W52" s="89"/>
      <c r="X52" s="89"/>
      <c r="Y52" s="89"/>
      <c r="Z52" s="89"/>
      <c r="AA52" s="89"/>
      <c r="AB52" s="89"/>
      <c r="AC52" s="89"/>
      <c r="AD52" s="89"/>
      <c r="AE52" s="89"/>
      <c r="AF52" s="89"/>
      <c r="AG52" s="89"/>
      <c r="AH52" s="89"/>
      <c r="AI52" s="89"/>
      <c r="AJ52" s="89"/>
    </row>
  </sheetData>
  <mergeCells count="40">
    <mergeCell ref="K38:AH38"/>
    <mergeCell ref="B12:AJ12"/>
    <mergeCell ref="B14:AJ14"/>
    <mergeCell ref="K39:AH39"/>
    <mergeCell ref="C48:AI51"/>
    <mergeCell ref="B42:D42"/>
    <mergeCell ref="B44:D44"/>
    <mergeCell ref="F32:I32"/>
    <mergeCell ref="F34:I34"/>
    <mergeCell ref="F35:I35"/>
    <mergeCell ref="F36:I36"/>
    <mergeCell ref="F37:I37"/>
    <mergeCell ref="K32:AH32"/>
    <mergeCell ref="F39:I39"/>
    <mergeCell ref="K34:AH34"/>
    <mergeCell ref="K35:AH35"/>
    <mergeCell ref="F38:I38"/>
    <mergeCell ref="K36:AH36"/>
    <mergeCell ref="K37:AH37"/>
    <mergeCell ref="B1:AJ1"/>
    <mergeCell ref="B2:AJ2"/>
    <mergeCell ref="B4:AJ4"/>
    <mergeCell ref="B5:AJ5"/>
    <mergeCell ref="B7:AJ7"/>
    <mergeCell ref="B9:AJ9"/>
    <mergeCell ref="B6:AJ6"/>
    <mergeCell ref="B11:AJ11"/>
    <mergeCell ref="B13:AJ13"/>
    <mergeCell ref="B29:AJ29"/>
    <mergeCell ref="B24:AJ24"/>
    <mergeCell ref="W27:AF27"/>
    <mergeCell ref="B17:AJ17"/>
    <mergeCell ref="B19:AJ19"/>
    <mergeCell ref="B21:AJ21"/>
    <mergeCell ref="B22:AJ22"/>
    <mergeCell ref="B25:AJ25"/>
    <mergeCell ref="B15:AJ15"/>
    <mergeCell ref="B16:AJ16"/>
    <mergeCell ref="B18:AJ18"/>
    <mergeCell ref="B20:AJ20"/>
  </mergeCells>
  <phoneticPr fontId="1"/>
  <conditionalFormatting sqref="W27:AF27">
    <cfRule type="containsBlanks" dxfId="11" priority="2">
      <formula>LEN(TRIM(W27))=0</formula>
    </cfRule>
  </conditionalFormatting>
  <printOptions horizontalCentered="1"/>
  <pageMargins left="0.74803149606299213" right="0.74803149606299213" top="0.98425196850393704" bottom="0.98425196850393704" header="0.51181102362204722" footer="0.51181102362204722"/>
  <pageSetup paperSize="9" scale="8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1"/>
    <pageSetUpPr fitToPage="1"/>
  </sheetPr>
  <dimension ref="A1:AI47"/>
  <sheetViews>
    <sheetView showGridLines="0" view="pageBreakPreview" topLeftCell="A10" zoomScale="136" zoomScaleNormal="100" zoomScaleSheetLayoutView="136" workbookViewId="0">
      <selection activeCell="AG19" sqref="AG19:AJ19"/>
    </sheetView>
  </sheetViews>
  <sheetFormatPr defaultRowHeight="18.75" x14ac:dyDescent="0.4"/>
  <cols>
    <col min="1" max="34" width="2.375" customWidth="1"/>
    <col min="35" max="35" width="2.25" customWidth="1"/>
  </cols>
  <sheetData>
    <row r="1" spans="1:35" x14ac:dyDescent="0.4">
      <c r="A1" s="486" t="s">
        <v>546</v>
      </c>
      <c r="B1" s="487"/>
      <c r="C1" s="487"/>
      <c r="D1" s="487"/>
      <c r="E1" s="487"/>
      <c r="F1" s="487"/>
      <c r="G1" s="487"/>
      <c r="H1" s="487"/>
      <c r="I1" s="487"/>
      <c r="J1" s="487"/>
      <c r="K1" s="487"/>
      <c r="L1" s="487"/>
      <c r="M1" s="487"/>
      <c r="N1" s="487"/>
      <c r="O1" s="487"/>
      <c r="P1" s="487"/>
      <c r="Q1" s="487"/>
      <c r="R1" s="487"/>
      <c r="S1" s="487"/>
      <c r="T1" s="487"/>
      <c r="U1" s="487"/>
      <c r="V1" s="487"/>
      <c r="W1" s="487"/>
      <c r="X1" s="487"/>
      <c r="Y1" s="487"/>
      <c r="Z1" s="487"/>
      <c r="AA1" s="487"/>
      <c r="AB1" s="487"/>
      <c r="AC1" s="487"/>
      <c r="AD1" s="487"/>
      <c r="AE1" s="487"/>
      <c r="AF1" s="487"/>
      <c r="AG1" s="487"/>
      <c r="AH1" s="487"/>
      <c r="AI1" s="487"/>
    </row>
    <row r="2" spans="1:35" x14ac:dyDescent="0.4">
      <c r="A2" s="90"/>
    </row>
    <row r="3" spans="1:35" x14ac:dyDescent="0.4">
      <c r="A3" s="486" t="s">
        <v>545</v>
      </c>
      <c r="B3" s="487"/>
      <c r="C3" s="487"/>
      <c r="D3" s="487"/>
      <c r="E3" s="487"/>
      <c r="F3" s="487"/>
      <c r="G3" s="487"/>
      <c r="H3" s="487"/>
      <c r="I3" s="487"/>
      <c r="J3" s="487"/>
      <c r="K3" s="487"/>
      <c r="L3" s="487"/>
      <c r="M3" s="487"/>
      <c r="N3" s="487"/>
      <c r="O3" s="487"/>
      <c r="P3" s="487"/>
      <c r="Q3" s="487"/>
      <c r="R3" s="487"/>
      <c r="S3" s="487"/>
      <c r="T3" s="487"/>
      <c r="U3" s="487"/>
      <c r="V3" s="487"/>
      <c r="W3" s="487"/>
      <c r="X3" s="487"/>
      <c r="Y3" s="487"/>
      <c r="Z3" s="487"/>
      <c r="AA3" s="487"/>
      <c r="AB3" s="487"/>
      <c r="AC3" s="487"/>
      <c r="AD3" s="487"/>
      <c r="AE3" s="487"/>
      <c r="AF3" s="487"/>
      <c r="AG3" s="487"/>
      <c r="AH3" s="487"/>
      <c r="AI3" s="487"/>
    </row>
    <row r="4" spans="1:35" x14ac:dyDescent="0.4">
      <c r="A4" s="486" t="s">
        <v>544</v>
      </c>
      <c r="B4" s="487"/>
      <c r="C4" s="487"/>
      <c r="D4" s="487"/>
      <c r="E4" s="487"/>
      <c r="F4" s="487"/>
      <c r="G4" s="487"/>
      <c r="H4" s="487"/>
      <c r="I4" s="487"/>
      <c r="J4" s="487"/>
      <c r="K4" s="487"/>
      <c r="L4" s="487"/>
      <c r="M4" s="487"/>
      <c r="N4" s="487"/>
      <c r="O4" s="487"/>
      <c r="P4" s="487"/>
      <c r="Q4" s="487"/>
      <c r="R4" s="487"/>
      <c r="S4" s="487"/>
      <c r="T4" s="487"/>
      <c r="U4" s="487"/>
      <c r="V4" s="487"/>
      <c r="W4" s="487"/>
      <c r="X4" s="487"/>
      <c r="Y4" s="487"/>
      <c r="Z4" s="487"/>
      <c r="AA4" s="487"/>
      <c r="AB4" s="487"/>
      <c r="AC4" s="487"/>
      <c r="AD4" s="487"/>
      <c r="AE4" s="487"/>
      <c r="AF4" s="487"/>
      <c r="AG4" s="487"/>
      <c r="AH4" s="487"/>
      <c r="AI4" s="487"/>
    </row>
    <row r="5" spans="1:35" x14ac:dyDescent="0.4">
      <c r="A5" s="90"/>
    </row>
    <row r="6" spans="1:35" x14ac:dyDescent="0.4">
      <c r="A6" s="490" t="s">
        <v>543</v>
      </c>
      <c r="B6" s="487"/>
      <c r="C6" s="487"/>
      <c r="D6" s="487"/>
      <c r="E6" s="487"/>
      <c r="F6" s="487"/>
      <c r="G6" s="487"/>
      <c r="H6" s="487"/>
      <c r="I6" s="487"/>
      <c r="J6" s="487"/>
      <c r="K6" s="487"/>
      <c r="L6" s="487"/>
      <c r="M6" s="487"/>
      <c r="N6" s="487"/>
      <c r="O6" s="487"/>
      <c r="P6" s="487"/>
      <c r="Q6" s="487"/>
      <c r="R6" s="487"/>
      <c r="S6" s="487"/>
      <c r="T6" s="487"/>
      <c r="U6" s="487"/>
      <c r="V6" s="487"/>
      <c r="W6" s="487"/>
      <c r="X6" s="487"/>
      <c r="Y6" s="487"/>
      <c r="Z6" s="487"/>
      <c r="AA6" s="487"/>
      <c r="AB6" s="487"/>
      <c r="AC6" s="487"/>
      <c r="AD6" s="487"/>
      <c r="AE6" s="487"/>
      <c r="AF6" s="487"/>
      <c r="AG6" s="487"/>
      <c r="AH6" s="487"/>
      <c r="AI6" s="487"/>
    </row>
    <row r="7" spans="1:35" x14ac:dyDescent="0.4">
      <c r="A7" s="97"/>
    </row>
    <row r="8" spans="1:35" x14ac:dyDescent="0.4">
      <c r="A8" s="97"/>
    </row>
    <row r="9" spans="1:35" x14ac:dyDescent="0.4">
      <c r="A9" s="97" t="s">
        <v>542</v>
      </c>
    </row>
    <row r="10" spans="1:35" x14ac:dyDescent="0.4">
      <c r="A10" s="97"/>
    </row>
    <row r="11" spans="1:35" x14ac:dyDescent="0.4">
      <c r="A11" s="491" t="s">
        <v>515</v>
      </c>
      <c r="B11" s="487"/>
      <c r="C11" s="487"/>
      <c r="D11" s="487"/>
      <c r="E11" s="487"/>
      <c r="F11" s="487"/>
      <c r="G11" s="487"/>
      <c r="H11" s="487"/>
      <c r="I11" s="487"/>
      <c r="J11" s="487"/>
      <c r="K11" s="487"/>
      <c r="L11" s="487"/>
      <c r="M11" s="487"/>
      <c r="N11" s="487"/>
      <c r="O11" s="487"/>
      <c r="P11" s="487"/>
      <c r="Q11" s="487"/>
      <c r="R11" s="487"/>
      <c r="S11" s="487"/>
      <c r="T11" s="487"/>
      <c r="U11" s="487"/>
      <c r="V11" s="487"/>
      <c r="W11" s="487"/>
      <c r="X11" s="487"/>
      <c r="Y11" s="487"/>
      <c r="Z11" s="487"/>
      <c r="AA11" s="487"/>
      <c r="AB11" s="487"/>
      <c r="AC11" s="487"/>
      <c r="AD11" s="487"/>
      <c r="AE11" s="487"/>
      <c r="AF11" s="487"/>
      <c r="AG11" s="487"/>
      <c r="AH11" s="487"/>
      <c r="AI11" s="487"/>
    </row>
    <row r="12" spans="1:35" x14ac:dyDescent="0.4">
      <c r="A12" s="97"/>
      <c r="B12" s="100"/>
    </row>
    <row r="13" spans="1:35" x14ac:dyDescent="0.4">
      <c r="B13" s="97" t="s">
        <v>541</v>
      </c>
    </row>
    <row r="14" spans="1:35" x14ac:dyDescent="0.4">
      <c r="B14" s="97" t="s">
        <v>540</v>
      </c>
    </row>
    <row r="15" spans="1:35" x14ac:dyDescent="0.4">
      <c r="B15" s="97" t="s">
        <v>539</v>
      </c>
    </row>
    <row r="16" spans="1:35" x14ac:dyDescent="0.4">
      <c r="B16" s="97" t="s">
        <v>538</v>
      </c>
    </row>
    <row r="17" spans="1:2" x14ac:dyDescent="0.4">
      <c r="B17" s="97" t="s">
        <v>537</v>
      </c>
    </row>
    <row r="18" spans="1:2" x14ac:dyDescent="0.4">
      <c r="B18" s="97" t="s">
        <v>536</v>
      </c>
    </row>
    <row r="19" spans="1:2" x14ac:dyDescent="0.4">
      <c r="B19" s="97" t="s">
        <v>535</v>
      </c>
    </row>
    <row r="20" spans="1:2" x14ac:dyDescent="0.4">
      <c r="B20" s="99" t="s">
        <v>534</v>
      </c>
    </row>
    <row r="21" spans="1:2" x14ac:dyDescent="0.4">
      <c r="B21" s="97" t="s">
        <v>533</v>
      </c>
    </row>
    <row r="22" spans="1:2" x14ac:dyDescent="0.4">
      <c r="B22" s="97" t="s">
        <v>532</v>
      </c>
    </row>
    <row r="23" spans="1:2" x14ac:dyDescent="0.4">
      <c r="B23" s="97" t="s">
        <v>531</v>
      </c>
    </row>
    <row r="24" spans="1:2" x14ac:dyDescent="0.4">
      <c r="B24" s="97" t="s">
        <v>530</v>
      </c>
    </row>
    <row r="25" spans="1:2" x14ac:dyDescent="0.4">
      <c r="A25" s="97" t="s">
        <v>529</v>
      </c>
    </row>
    <row r="26" spans="1:2" x14ac:dyDescent="0.4">
      <c r="A26" s="97" t="s">
        <v>528</v>
      </c>
    </row>
    <row r="27" spans="1:2" x14ac:dyDescent="0.4">
      <c r="A27" s="97" t="s">
        <v>527</v>
      </c>
    </row>
    <row r="28" spans="1:2" x14ac:dyDescent="0.4">
      <c r="A28" s="97" t="s">
        <v>526</v>
      </c>
    </row>
    <row r="29" spans="1:2" s="228" customFormat="1" x14ac:dyDescent="0.4">
      <c r="A29" s="97"/>
    </row>
    <row r="30" spans="1:2" s="228" customFormat="1" x14ac:dyDescent="0.4">
      <c r="A30" s="97"/>
      <c r="B30" s="229" t="s">
        <v>826</v>
      </c>
    </row>
    <row r="31" spans="1:2" s="228" customFormat="1" x14ac:dyDescent="0.4">
      <c r="A31" s="97"/>
      <c r="B31" s="229" t="s">
        <v>827</v>
      </c>
    </row>
    <row r="32" spans="1:2" x14ac:dyDescent="0.4">
      <c r="A32" s="97"/>
    </row>
    <row r="33" spans="1:35" x14ac:dyDescent="0.4">
      <c r="A33" s="97"/>
    </row>
    <row r="34" spans="1:35" x14ac:dyDescent="0.4">
      <c r="A34" s="98"/>
      <c r="M34" s="509" t="str">
        <f>別紙D!W27</f>
        <v>○○　　年　　月　　日　　　</v>
      </c>
      <c r="N34" s="509"/>
      <c r="O34" s="509"/>
      <c r="P34" s="509"/>
      <c r="Q34" s="509"/>
      <c r="R34" s="509"/>
      <c r="S34" s="509"/>
      <c r="T34" s="509"/>
      <c r="U34" s="509"/>
      <c r="V34" s="509"/>
    </row>
    <row r="35" spans="1:35" ht="21" customHeight="1" x14ac:dyDescent="0.4">
      <c r="A35" s="98"/>
      <c r="M35" s="510" t="s">
        <v>525</v>
      </c>
      <c r="N35" s="510"/>
      <c r="O35" s="510"/>
      <c r="P35" s="510"/>
      <c r="Q35" s="510"/>
      <c r="R35" s="510"/>
      <c r="S35" s="510"/>
      <c r="T35" s="512"/>
      <c r="U35" s="512"/>
      <c r="V35" s="512"/>
      <c r="W35" s="512"/>
      <c r="X35" s="512"/>
      <c r="Y35" s="512"/>
      <c r="Z35" s="512"/>
      <c r="AA35" s="512"/>
      <c r="AB35" s="512"/>
      <c r="AC35" s="512"/>
      <c r="AD35" s="512"/>
      <c r="AE35" s="512"/>
      <c r="AF35" s="512"/>
    </row>
    <row r="36" spans="1:35" ht="21" customHeight="1" x14ac:dyDescent="0.4">
      <c r="A36" s="98"/>
      <c r="M36" s="511" t="s">
        <v>524</v>
      </c>
      <c r="N36" s="511"/>
      <c r="O36" s="511"/>
      <c r="P36" s="511"/>
      <c r="Q36" s="511"/>
      <c r="R36" s="511"/>
      <c r="S36" s="511"/>
      <c r="T36" s="513"/>
      <c r="U36" s="513"/>
      <c r="V36" s="513"/>
      <c r="W36" s="513"/>
      <c r="X36" s="513"/>
      <c r="Y36" s="513"/>
      <c r="Z36" s="513"/>
      <c r="AA36" s="513"/>
      <c r="AB36" s="513"/>
      <c r="AC36" s="513"/>
      <c r="AD36" s="513"/>
      <c r="AE36" s="513"/>
      <c r="AF36" s="513"/>
    </row>
    <row r="37" spans="1:35" ht="11.45" customHeight="1" x14ac:dyDescent="0.4">
      <c r="A37" s="97"/>
    </row>
    <row r="38" spans="1:35" ht="11.45" customHeight="1" x14ac:dyDescent="0.4">
      <c r="A38" s="97"/>
    </row>
    <row r="39" spans="1:35" ht="11.45" customHeight="1" x14ac:dyDescent="0.4">
      <c r="A39" s="97"/>
    </row>
    <row r="40" spans="1:35" ht="11.45" customHeight="1" x14ac:dyDescent="0.4">
      <c r="A40" s="97"/>
    </row>
    <row r="41" spans="1:35" ht="11.45" customHeight="1" x14ac:dyDescent="0.4">
      <c r="A41" s="97"/>
    </row>
    <row r="42" spans="1:35" ht="11.45" customHeight="1" x14ac:dyDescent="0.4">
      <c r="A42" s="97"/>
    </row>
    <row r="43" spans="1:35" ht="11.45" customHeight="1" x14ac:dyDescent="0.4">
      <c r="A43" s="97"/>
    </row>
    <row r="44" spans="1:35" ht="11.45" customHeight="1" x14ac:dyDescent="0.4">
      <c r="A44" s="97"/>
    </row>
    <row r="45" spans="1:35" ht="14.45" customHeight="1" x14ac:dyDescent="0.4">
      <c r="A45" s="486" t="s">
        <v>523</v>
      </c>
      <c r="B45" s="487"/>
      <c r="C45" s="487"/>
      <c r="D45" s="487"/>
      <c r="E45" s="487"/>
      <c r="F45" s="487"/>
      <c r="G45" s="487"/>
      <c r="H45" s="487"/>
      <c r="I45" s="487"/>
      <c r="J45" s="487"/>
      <c r="K45" s="487"/>
      <c r="L45" s="487"/>
      <c r="M45" s="487"/>
      <c r="N45" s="487"/>
      <c r="O45" s="487"/>
      <c r="P45" s="487"/>
      <c r="Q45" s="487"/>
      <c r="R45" s="487"/>
      <c r="S45" s="487"/>
      <c r="T45" s="487"/>
      <c r="U45" s="487"/>
      <c r="V45" s="487"/>
      <c r="W45" s="487"/>
      <c r="X45" s="487"/>
      <c r="Y45" s="487"/>
      <c r="Z45" s="487"/>
      <c r="AA45" s="487"/>
      <c r="AB45" s="487"/>
      <c r="AC45" s="487"/>
      <c r="AD45" s="487"/>
      <c r="AE45" s="487"/>
      <c r="AF45" s="487"/>
      <c r="AG45" s="487"/>
      <c r="AH45" s="487"/>
      <c r="AI45" s="487"/>
    </row>
    <row r="46" spans="1:35" ht="14.45" customHeight="1" x14ac:dyDescent="0.4">
      <c r="A46" s="486" t="s">
        <v>522</v>
      </c>
      <c r="B46" s="487"/>
      <c r="C46" s="487"/>
      <c r="D46" s="487"/>
      <c r="E46" s="487"/>
      <c r="F46" s="487"/>
      <c r="G46" s="487"/>
      <c r="H46" s="487"/>
      <c r="I46" s="487"/>
      <c r="J46" s="487"/>
      <c r="K46" s="487"/>
      <c r="L46" s="487"/>
      <c r="M46" s="487"/>
      <c r="N46" s="487"/>
      <c r="O46" s="487"/>
      <c r="P46" s="487"/>
      <c r="Q46" s="487"/>
      <c r="R46" s="487"/>
      <c r="S46" s="487"/>
      <c r="T46" s="487"/>
      <c r="U46" s="487"/>
      <c r="V46" s="487"/>
      <c r="W46" s="487"/>
      <c r="X46" s="487"/>
      <c r="Y46" s="487"/>
      <c r="Z46" s="487"/>
      <c r="AA46" s="487"/>
      <c r="AB46" s="487"/>
      <c r="AC46" s="487"/>
      <c r="AD46" s="487"/>
      <c r="AE46" s="487"/>
      <c r="AF46" s="487"/>
      <c r="AG46" s="487"/>
      <c r="AH46" s="487"/>
      <c r="AI46" s="487"/>
    </row>
    <row r="47" spans="1:35" x14ac:dyDescent="0.4">
      <c r="A47" s="97"/>
    </row>
  </sheetData>
  <mergeCells count="12">
    <mergeCell ref="A1:AI1"/>
    <mergeCell ref="A3:AI3"/>
    <mergeCell ref="A4:AI4"/>
    <mergeCell ref="A6:AI6"/>
    <mergeCell ref="A11:AI11"/>
    <mergeCell ref="A46:AI46"/>
    <mergeCell ref="A45:AI45"/>
    <mergeCell ref="M34:V34"/>
    <mergeCell ref="M35:S35"/>
    <mergeCell ref="M36:S36"/>
    <mergeCell ref="T35:AF35"/>
    <mergeCell ref="T36:AF36"/>
  </mergeCells>
  <phoneticPr fontId="1"/>
  <conditionalFormatting sqref="M34:V34">
    <cfRule type="containsBlanks" dxfId="10" priority="2">
      <formula>LEN(TRIM(M34))=0</formula>
    </cfRule>
  </conditionalFormatting>
  <conditionalFormatting sqref="M34:V34">
    <cfRule type="containsBlanks" dxfId="9" priority="1">
      <formula>LEN(TRIM(M34))=0</formula>
    </cfRule>
  </conditionalFormatting>
  <pageMargins left="0.75" right="0.75" top="1" bottom="1" header="0.5" footer="0.5"/>
  <pageSetup paperSize="9" scale="9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1"/>
  </sheetPr>
  <dimension ref="A1:R32"/>
  <sheetViews>
    <sheetView showGridLines="0" view="pageBreakPreview" zoomScale="150" zoomScaleNormal="100" zoomScaleSheetLayoutView="150" workbookViewId="0">
      <selection activeCell="AG19" sqref="AG19:AJ19"/>
    </sheetView>
  </sheetViews>
  <sheetFormatPr defaultRowHeight="18.75" x14ac:dyDescent="0.4"/>
  <cols>
    <col min="1" max="18" width="4.5" customWidth="1"/>
  </cols>
  <sheetData>
    <row r="1" spans="1:18" x14ac:dyDescent="0.4">
      <c r="A1" s="486" t="s">
        <v>565</v>
      </c>
      <c r="B1" s="487"/>
      <c r="C1" s="487"/>
      <c r="D1" s="487"/>
      <c r="E1" s="487"/>
      <c r="F1" s="487"/>
      <c r="G1" s="487"/>
      <c r="H1" s="487"/>
      <c r="I1" s="487"/>
      <c r="J1" s="487"/>
      <c r="K1" s="487"/>
      <c r="L1" s="487"/>
      <c r="M1" s="487"/>
      <c r="N1" s="487"/>
      <c r="O1" s="487"/>
      <c r="P1" s="487"/>
      <c r="Q1" s="487"/>
      <c r="R1" s="487"/>
    </row>
    <row r="2" spans="1:18" ht="18" customHeight="1" x14ac:dyDescent="0.4">
      <c r="A2" s="96"/>
      <c r="M2" s="509" t="str">
        <f>別紙D!W27</f>
        <v>○○　　年　　月　　日　　　</v>
      </c>
      <c r="N2" s="509"/>
      <c r="O2" s="509"/>
      <c r="P2" s="509"/>
      <c r="Q2" s="509"/>
      <c r="R2" s="509"/>
    </row>
    <row r="3" spans="1:18" x14ac:dyDescent="0.4">
      <c r="A3" s="90"/>
    </row>
    <row r="4" spans="1:18" x14ac:dyDescent="0.4">
      <c r="A4" s="486" t="s">
        <v>545</v>
      </c>
      <c r="B4" s="487"/>
      <c r="C4" s="487"/>
      <c r="D4" s="487"/>
      <c r="E4" s="487"/>
      <c r="F4" s="487"/>
      <c r="G4" s="487"/>
      <c r="H4" s="487"/>
      <c r="I4" s="487"/>
      <c r="J4" s="487"/>
      <c r="K4" s="487"/>
      <c r="L4" s="487"/>
      <c r="M4" s="487"/>
      <c r="N4" s="487"/>
      <c r="O4" s="487"/>
      <c r="P4" s="487"/>
      <c r="Q4" s="487"/>
      <c r="R4" s="487"/>
    </row>
    <row r="5" spans="1:18" x14ac:dyDescent="0.4">
      <c r="A5" s="486" t="s">
        <v>544</v>
      </c>
      <c r="B5" s="487"/>
      <c r="C5" s="487"/>
      <c r="D5" s="487"/>
      <c r="E5" s="487"/>
      <c r="F5" s="487"/>
      <c r="G5" s="487"/>
      <c r="H5" s="487"/>
      <c r="I5" s="487"/>
      <c r="J5" s="487"/>
      <c r="K5" s="487"/>
      <c r="L5" s="487"/>
      <c r="M5" s="487"/>
      <c r="N5" s="487"/>
      <c r="O5" s="487"/>
      <c r="P5" s="487"/>
      <c r="Q5" s="487"/>
      <c r="R5" s="487"/>
    </row>
    <row r="6" spans="1:18" x14ac:dyDescent="0.4">
      <c r="A6" s="90"/>
    </row>
    <row r="7" spans="1:18" ht="18" customHeight="1" x14ac:dyDescent="0.4">
      <c r="H7" s="96" t="s">
        <v>564</v>
      </c>
      <c r="K7" s="89"/>
      <c r="L7" s="89"/>
      <c r="M7" s="515">
        <f>別紙D!K32</f>
        <v>0</v>
      </c>
      <c r="N7" s="515"/>
      <c r="O7" s="515"/>
      <c r="P7" s="515"/>
      <c r="Q7" s="515"/>
      <c r="R7" s="515"/>
    </row>
    <row r="8" spans="1:18" ht="18" customHeight="1" x14ac:dyDescent="0.4">
      <c r="H8" s="96" t="s">
        <v>563</v>
      </c>
      <c r="K8" s="89"/>
      <c r="L8" s="89"/>
      <c r="M8" s="515"/>
      <c r="N8" s="515"/>
      <c r="O8" s="515"/>
      <c r="P8" s="515"/>
      <c r="Q8" s="515"/>
      <c r="R8" s="515"/>
    </row>
    <row r="9" spans="1:18" ht="18" customHeight="1" x14ac:dyDescent="0.4">
      <c r="H9" s="96" t="s">
        <v>562</v>
      </c>
      <c r="K9" s="89"/>
      <c r="L9" s="89"/>
      <c r="M9" s="517"/>
      <c r="N9" s="517"/>
      <c r="O9" s="517"/>
      <c r="P9" s="517"/>
      <c r="Q9" s="517"/>
      <c r="R9" s="517"/>
    </row>
    <row r="10" spans="1:18" x14ac:dyDescent="0.4">
      <c r="A10" s="97"/>
    </row>
    <row r="11" spans="1:18" x14ac:dyDescent="0.4">
      <c r="A11" s="491" t="s">
        <v>561</v>
      </c>
      <c r="B11" s="487"/>
      <c r="C11" s="487"/>
      <c r="D11" s="487"/>
      <c r="E11" s="487"/>
      <c r="F11" s="487"/>
      <c r="G11" s="487"/>
      <c r="H11" s="487"/>
      <c r="I11" s="487"/>
      <c r="J11" s="487"/>
      <c r="K11" s="487"/>
      <c r="L11" s="487"/>
      <c r="M11" s="487"/>
      <c r="N11" s="487"/>
      <c r="O11" s="487"/>
      <c r="P11" s="487"/>
      <c r="Q11" s="487"/>
      <c r="R11" s="487"/>
    </row>
    <row r="12" spans="1:18" x14ac:dyDescent="0.4">
      <c r="A12" s="90"/>
    </row>
    <row r="13" spans="1:18" x14ac:dyDescent="0.4">
      <c r="A13" s="486" t="s">
        <v>560</v>
      </c>
      <c r="B13" s="487"/>
      <c r="C13" s="487"/>
      <c r="D13" s="487"/>
      <c r="E13" s="487"/>
      <c r="F13" s="487"/>
      <c r="G13" s="487"/>
      <c r="H13" s="487"/>
      <c r="I13" s="487"/>
      <c r="J13" s="487"/>
      <c r="K13" s="487"/>
      <c r="L13" s="487"/>
      <c r="M13" s="487"/>
      <c r="N13" s="487"/>
      <c r="O13" s="487"/>
      <c r="P13" s="487"/>
      <c r="Q13" s="487"/>
      <c r="R13" s="487"/>
    </row>
    <row r="14" spans="1:18" x14ac:dyDescent="0.4">
      <c r="A14" s="101"/>
    </row>
    <row r="15" spans="1:18" x14ac:dyDescent="0.4">
      <c r="A15" s="491" t="s">
        <v>515</v>
      </c>
      <c r="B15" s="487"/>
      <c r="C15" s="487"/>
      <c r="D15" s="487"/>
      <c r="E15" s="487"/>
      <c r="F15" s="487"/>
      <c r="G15" s="487"/>
      <c r="H15" s="487"/>
      <c r="I15" s="487"/>
      <c r="J15" s="487"/>
      <c r="K15" s="487"/>
      <c r="L15" s="487"/>
      <c r="M15" s="487"/>
      <c r="N15" s="487"/>
      <c r="O15" s="487"/>
      <c r="P15" s="487"/>
      <c r="Q15" s="487"/>
      <c r="R15" s="487"/>
    </row>
    <row r="16" spans="1:18" x14ac:dyDescent="0.4">
      <c r="A16" s="90"/>
    </row>
    <row r="17" spans="1:18" ht="18" customHeight="1" x14ac:dyDescent="0.4">
      <c r="A17" s="96" t="s">
        <v>559</v>
      </c>
    </row>
    <row r="18" spans="1:18" ht="18" customHeight="1" x14ac:dyDescent="0.4">
      <c r="A18" s="96" t="s">
        <v>558</v>
      </c>
      <c r="H18" s="516" t="str">
        <f>'別紙B-2'!Q5</f>
        <v>令和８年度</v>
      </c>
      <c r="I18" s="516"/>
      <c r="J18" s="516"/>
      <c r="K18" t="s">
        <v>556</v>
      </c>
    </row>
    <row r="19" spans="1:18" ht="18" customHeight="1" x14ac:dyDescent="0.4">
      <c r="A19" s="96" t="s">
        <v>555</v>
      </c>
      <c r="K19" s="514"/>
      <c r="L19" s="514"/>
      <c r="M19" s="514"/>
      <c r="N19" s="514"/>
      <c r="O19" s="514"/>
      <c r="P19" s="514"/>
      <c r="Q19" s="514"/>
    </row>
    <row r="20" spans="1:18" ht="18" customHeight="1" x14ac:dyDescent="0.4">
      <c r="A20" s="96" t="s">
        <v>554</v>
      </c>
      <c r="G20" s="514"/>
      <c r="H20" s="514"/>
      <c r="I20" s="514"/>
      <c r="J20" s="514"/>
      <c r="K20" s="514"/>
      <c r="L20" s="514"/>
      <c r="M20" s="514"/>
      <c r="N20" s="514"/>
      <c r="O20" s="514"/>
      <c r="P20" s="514"/>
      <c r="Q20" s="514"/>
    </row>
    <row r="21" spans="1:18" x14ac:dyDescent="0.4">
      <c r="A21" s="90"/>
    </row>
    <row r="22" spans="1:18" x14ac:dyDescent="0.4">
      <c r="A22" s="90"/>
    </row>
    <row r="23" spans="1:18" ht="18" customHeight="1" x14ac:dyDescent="0.4">
      <c r="A23" s="96" t="s">
        <v>553</v>
      </c>
    </row>
    <row r="24" spans="1:18" ht="18" customHeight="1" x14ac:dyDescent="0.4">
      <c r="A24" s="96" t="s">
        <v>552</v>
      </c>
      <c r="E24" s="514"/>
      <c r="F24" s="514"/>
      <c r="G24" s="514"/>
      <c r="H24" s="514"/>
      <c r="I24" s="514"/>
      <c r="J24" s="514"/>
      <c r="K24" s="514"/>
      <c r="L24" s="514"/>
      <c r="M24" s="514"/>
      <c r="N24" s="514"/>
      <c r="O24" s="514"/>
      <c r="P24" s="514"/>
      <c r="Q24" s="514"/>
    </row>
    <row r="25" spans="1:18" x14ac:dyDescent="0.4">
      <c r="A25" s="90"/>
    </row>
    <row r="26" spans="1:18" x14ac:dyDescent="0.4">
      <c r="A26" s="90"/>
    </row>
    <row r="27" spans="1:18" x14ac:dyDescent="0.4">
      <c r="A27" s="90"/>
    </row>
    <row r="28" spans="1:18" ht="13.9" customHeight="1" x14ac:dyDescent="0.4">
      <c r="A28" s="486" t="s">
        <v>551</v>
      </c>
      <c r="B28" s="487"/>
      <c r="C28" s="487"/>
      <c r="D28" s="487"/>
      <c r="E28" s="487"/>
      <c r="F28" s="487"/>
      <c r="G28" s="487"/>
      <c r="H28" s="487"/>
      <c r="I28" s="487"/>
      <c r="J28" s="487"/>
      <c r="K28" s="487"/>
      <c r="L28" s="487"/>
      <c r="M28" s="487"/>
      <c r="N28" s="487"/>
      <c r="O28" s="487"/>
      <c r="P28" s="487"/>
      <c r="Q28" s="487"/>
      <c r="R28" s="487"/>
    </row>
    <row r="29" spans="1:18" ht="13.9" customHeight="1" x14ac:dyDescent="0.4">
      <c r="A29" s="486" t="s">
        <v>550</v>
      </c>
      <c r="B29" s="487"/>
      <c r="C29" s="487"/>
      <c r="D29" s="487"/>
      <c r="E29" s="487"/>
      <c r="F29" s="487"/>
      <c r="G29" s="487"/>
      <c r="H29" s="487"/>
      <c r="I29" s="487"/>
      <c r="J29" s="487"/>
      <c r="K29" s="487"/>
      <c r="L29" s="487"/>
      <c r="M29" s="487"/>
      <c r="N29" s="487"/>
      <c r="O29" s="487"/>
      <c r="P29" s="487"/>
      <c r="Q29" s="487"/>
      <c r="R29" s="487"/>
    </row>
    <row r="30" spans="1:18" ht="13.9" customHeight="1" x14ac:dyDescent="0.4">
      <c r="A30" s="486" t="s">
        <v>549</v>
      </c>
      <c r="B30" s="487"/>
      <c r="C30" s="487"/>
      <c r="D30" s="487"/>
      <c r="E30" s="487"/>
      <c r="F30" s="487"/>
      <c r="G30" s="487"/>
      <c r="H30" s="487"/>
      <c r="I30" s="487"/>
      <c r="J30" s="487"/>
      <c r="K30" s="487"/>
      <c r="L30" s="487"/>
      <c r="M30" s="487"/>
      <c r="N30" s="487"/>
      <c r="O30" s="487"/>
      <c r="P30" s="487"/>
      <c r="Q30" s="487"/>
      <c r="R30" s="487"/>
    </row>
    <row r="31" spans="1:18" ht="13.9" customHeight="1" x14ac:dyDescent="0.4">
      <c r="A31" s="486" t="s">
        <v>548</v>
      </c>
      <c r="B31" s="487"/>
      <c r="C31" s="487"/>
      <c r="D31" s="487"/>
      <c r="E31" s="487"/>
      <c r="F31" s="487"/>
      <c r="G31" s="487"/>
      <c r="H31" s="487"/>
      <c r="I31" s="487"/>
      <c r="J31" s="487"/>
      <c r="K31" s="487"/>
      <c r="L31" s="487"/>
      <c r="M31" s="487"/>
      <c r="N31" s="487"/>
      <c r="O31" s="487"/>
      <c r="P31" s="487"/>
      <c r="Q31" s="487"/>
      <c r="R31" s="487"/>
    </row>
    <row r="32" spans="1:18" ht="13.9" customHeight="1" x14ac:dyDescent="0.4">
      <c r="A32" s="486" t="s">
        <v>547</v>
      </c>
      <c r="B32" s="487"/>
      <c r="C32" s="487"/>
      <c r="D32" s="487"/>
      <c r="E32" s="487"/>
      <c r="F32" s="487"/>
      <c r="G32" s="487"/>
      <c r="H32" s="487"/>
      <c r="I32" s="487"/>
      <c r="J32" s="487"/>
      <c r="K32" s="487"/>
      <c r="L32" s="487"/>
      <c r="M32" s="487"/>
      <c r="N32" s="487"/>
      <c r="O32" s="487"/>
      <c r="P32" s="487"/>
      <c r="Q32" s="487"/>
      <c r="R32" s="487"/>
    </row>
  </sheetData>
  <mergeCells count="19">
    <mergeCell ref="K19:Q19"/>
    <mergeCell ref="G20:Q20"/>
    <mergeCell ref="M7:R7"/>
    <mergeCell ref="M8:R8"/>
    <mergeCell ref="A13:R13"/>
    <mergeCell ref="A15:R15"/>
    <mergeCell ref="H18:J18"/>
    <mergeCell ref="M9:R9"/>
    <mergeCell ref="M2:R2"/>
    <mergeCell ref="A1:R1"/>
    <mergeCell ref="A4:R4"/>
    <mergeCell ref="A5:R5"/>
    <mergeCell ref="A11:R11"/>
    <mergeCell ref="E24:Q24"/>
    <mergeCell ref="A29:R29"/>
    <mergeCell ref="A32:R32"/>
    <mergeCell ref="A28:R28"/>
    <mergeCell ref="A30:R30"/>
    <mergeCell ref="A31:R31"/>
  </mergeCells>
  <phoneticPr fontId="1"/>
  <conditionalFormatting sqref="M2:R2">
    <cfRule type="containsBlanks" dxfId="8" priority="5">
      <formula>LEN(TRIM(M2))=0</formula>
    </cfRule>
  </conditionalFormatting>
  <conditionalFormatting sqref="M2:R2">
    <cfRule type="containsBlanks" dxfId="7" priority="4">
      <formula>LEN(TRIM(M2))=0</formula>
    </cfRule>
  </conditionalFormatting>
  <conditionalFormatting sqref="E24:Q24">
    <cfRule type="containsBlanks" dxfId="6" priority="3">
      <formula>LEN(TRIM(E24))=0</formula>
    </cfRule>
  </conditionalFormatting>
  <conditionalFormatting sqref="H18:J18">
    <cfRule type="containsBlanks" dxfId="5" priority="2">
      <formula>LEN(TRIM(H18))=0</formula>
    </cfRule>
  </conditionalFormatting>
  <conditionalFormatting sqref="K19:Q19 G20:Q20">
    <cfRule type="containsBlanks" dxfId="4" priority="1">
      <formula>LEN(TRIM(G19))=0</formula>
    </cfRule>
  </conditionalFormatting>
  <pageMargins left="0.75" right="0.75" top="1" bottom="1" header="0.5" footer="0.5"/>
  <pageSetup paperSize="9" scale="97"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1"/>
    <pageSetUpPr fitToPage="1"/>
  </sheetPr>
  <dimension ref="A1:BK62"/>
  <sheetViews>
    <sheetView topLeftCell="A27" workbookViewId="0">
      <selection activeCell="AG19" sqref="AG19:AJ19"/>
    </sheetView>
  </sheetViews>
  <sheetFormatPr defaultColWidth="9" defaultRowHeight="13.5" outlineLevelRow="1" x14ac:dyDescent="0.4"/>
  <cols>
    <col min="1" max="77" width="2.625" style="102" customWidth="1"/>
    <col min="78" max="16384" width="9" style="102"/>
  </cols>
  <sheetData>
    <row r="1" spans="1:55" x14ac:dyDescent="0.4">
      <c r="A1" s="102" t="s">
        <v>636</v>
      </c>
    </row>
    <row r="2" spans="1:55" ht="13.5" customHeight="1" x14ac:dyDescent="0.4">
      <c r="A2" s="518" t="s">
        <v>814</v>
      </c>
      <c r="B2" s="518"/>
      <c r="C2" s="518"/>
      <c r="D2" s="518"/>
      <c r="E2" s="518"/>
      <c r="F2" s="518"/>
      <c r="G2" s="518"/>
      <c r="H2" s="518"/>
      <c r="I2" s="518"/>
      <c r="J2" s="518"/>
      <c r="K2" s="518"/>
      <c r="L2" s="518"/>
      <c r="M2" s="518"/>
      <c r="N2" s="518"/>
      <c r="O2" s="518"/>
      <c r="P2" s="518"/>
      <c r="Q2" s="518"/>
      <c r="R2" s="518"/>
      <c r="S2" s="518"/>
      <c r="T2" s="518"/>
      <c r="U2" s="518"/>
      <c r="V2" s="518"/>
      <c r="W2" s="518"/>
      <c r="X2" s="518"/>
      <c r="Y2" s="518"/>
      <c r="Z2" s="518"/>
      <c r="AA2" s="518"/>
      <c r="AB2" s="518"/>
      <c r="AC2" s="518"/>
      <c r="AD2" s="518"/>
      <c r="AE2" s="518"/>
      <c r="AF2" s="518"/>
      <c r="AG2" s="518"/>
      <c r="AH2" s="518"/>
      <c r="AI2" s="518"/>
      <c r="AJ2" s="518" t="s">
        <v>815</v>
      </c>
      <c r="AK2" s="518" t="str">
        <f>'別紙B-2'!Q5</f>
        <v>令和８年度</v>
      </c>
      <c r="AL2" s="518"/>
      <c r="AM2" s="518"/>
      <c r="AN2" s="518"/>
      <c r="AO2" s="518"/>
      <c r="AP2" s="518" t="s">
        <v>816</v>
      </c>
      <c r="AQ2" s="518"/>
      <c r="AR2" s="518"/>
      <c r="AS2" s="518"/>
      <c r="AT2" s="518"/>
      <c r="AU2" s="518"/>
      <c r="AV2" s="518"/>
      <c r="AW2" s="518"/>
      <c r="AX2" s="518" t="s">
        <v>817</v>
      </c>
      <c r="AY2" s="518"/>
      <c r="AZ2" s="518"/>
      <c r="BA2" s="518"/>
      <c r="BB2" s="518"/>
      <c r="BC2" s="518" t="s">
        <v>818</v>
      </c>
    </row>
    <row r="3" spans="1:55" ht="13.5" customHeight="1" x14ac:dyDescent="0.4">
      <c r="A3" s="518"/>
      <c r="B3" s="518"/>
      <c r="C3" s="518"/>
      <c r="D3" s="518"/>
      <c r="E3" s="518"/>
      <c r="F3" s="518"/>
      <c r="G3" s="518"/>
      <c r="H3" s="518"/>
      <c r="I3" s="518"/>
      <c r="J3" s="518"/>
      <c r="K3" s="518"/>
      <c r="L3" s="518"/>
      <c r="M3" s="518"/>
      <c r="N3" s="518"/>
      <c r="O3" s="518"/>
      <c r="P3" s="518"/>
      <c r="Q3" s="518"/>
      <c r="R3" s="518"/>
      <c r="S3" s="518"/>
      <c r="T3" s="518"/>
      <c r="U3" s="518"/>
      <c r="V3" s="518"/>
      <c r="W3" s="518"/>
      <c r="X3" s="518"/>
      <c r="Y3" s="518"/>
      <c r="Z3" s="518"/>
      <c r="AA3" s="518"/>
      <c r="AB3" s="518"/>
      <c r="AC3" s="518"/>
      <c r="AD3" s="518"/>
      <c r="AE3" s="518"/>
      <c r="AF3" s="518"/>
      <c r="AG3" s="518"/>
      <c r="AH3" s="518"/>
      <c r="AI3" s="518"/>
      <c r="AJ3" s="518"/>
      <c r="AK3" s="518"/>
      <c r="AL3" s="518"/>
      <c r="AM3" s="518"/>
      <c r="AN3" s="518"/>
      <c r="AO3" s="518"/>
      <c r="AP3" s="518"/>
      <c r="AQ3" s="518"/>
      <c r="AR3" s="518"/>
      <c r="AS3" s="518"/>
      <c r="AT3" s="518"/>
      <c r="AU3" s="518"/>
      <c r="AV3" s="518"/>
      <c r="AW3" s="518"/>
      <c r="AX3" s="518"/>
      <c r="AY3" s="518"/>
      <c r="AZ3" s="518"/>
      <c r="BA3" s="518"/>
      <c r="BB3" s="518"/>
      <c r="BC3" s="518"/>
    </row>
    <row r="4" spans="1:55" ht="15" customHeight="1" x14ac:dyDescent="0.4"/>
    <row r="5" spans="1:55" s="103" customFormat="1" ht="15" customHeight="1" x14ac:dyDescent="0.4">
      <c r="A5" s="542" t="s">
        <v>635</v>
      </c>
      <c r="B5" s="542"/>
      <c r="C5" s="542"/>
      <c r="D5" s="542">
        <f>'別紙B-2'!G7</f>
        <v>0</v>
      </c>
      <c r="E5" s="542"/>
      <c r="F5" s="542"/>
      <c r="G5" s="542"/>
      <c r="H5" s="542"/>
      <c r="I5" s="544" t="s">
        <v>634</v>
      </c>
      <c r="J5" s="544"/>
      <c r="K5" s="544">
        <f>'別紙B-2'!G8</f>
        <v>0</v>
      </c>
      <c r="L5" s="544"/>
      <c r="M5" s="544"/>
      <c r="N5" s="544"/>
      <c r="O5" s="544"/>
      <c r="P5" s="548" t="s">
        <v>633</v>
      </c>
      <c r="Q5" s="548"/>
      <c r="R5" s="548"/>
      <c r="S5" s="548"/>
      <c r="T5" s="548"/>
      <c r="U5" s="519">
        <f>'別紙B-2'!U8</f>
        <v>0</v>
      </c>
      <c r="V5" s="520"/>
      <c r="W5" s="520"/>
      <c r="X5" s="520"/>
      <c r="Y5" s="520"/>
      <c r="Z5" s="520"/>
      <c r="AA5" s="520"/>
      <c r="AB5" s="520"/>
      <c r="AC5" s="520"/>
      <c r="AD5" s="521"/>
      <c r="AE5" s="544" t="s">
        <v>632</v>
      </c>
      <c r="AF5" s="544"/>
      <c r="AG5" s="544"/>
      <c r="AH5" s="542">
        <f>'別紙B-2'!BF7</f>
        <v>0</v>
      </c>
      <c r="AI5" s="542"/>
      <c r="AJ5" s="542"/>
      <c r="AK5" s="542"/>
      <c r="AL5" s="542"/>
      <c r="AM5" s="542"/>
      <c r="AN5" s="542"/>
      <c r="AO5" s="542"/>
      <c r="AP5" s="542"/>
      <c r="AQ5" s="542"/>
      <c r="AR5" s="542"/>
      <c r="AS5" s="542" t="s">
        <v>631</v>
      </c>
      <c r="AT5" s="542"/>
      <c r="AU5" s="542"/>
      <c r="AV5" s="542">
        <f>'別紙B-2'!U7</f>
        <v>0</v>
      </c>
      <c r="AW5" s="542"/>
      <c r="AX5" s="542"/>
      <c r="AY5" s="542"/>
      <c r="AZ5" s="542"/>
      <c r="BA5" s="542"/>
      <c r="BB5" s="542"/>
    </row>
    <row r="6" spans="1:55" s="103" customFormat="1" ht="15" customHeight="1" x14ac:dyDescent="0.4">
      <c r="A6" s="542"/>
      <c r="B6" s="542"/>
      <c r="C6" s="542"/>
      <c r="D6" s="542"/>
      <c r="E6" s="542"/>
      <c r="F6" s="542"/>
      <c r="G6" s="542"/>
      <c r="H6" s="542"/>
      <c r="I6" s="544"/>
      <c r="J6" s="544"/>
      <c r="K6" s="544"/>
      <c r="L6" s="544"/>
      <c r="M6" s="544"/>
      <c r="N6" s="544"/>
      <c r="O6" s="544"/>
      <c r="P6" s="548"/>
      <c r="Q6" s="548"/>
      <c r="R6" s="548"/>
      <c r="S6" s="548"/>
      <c r="T6" s="548"/>
      <c r="U6" s="522"/>
      <c r="V6" s="523"/>
      <c r="W6" s="523"/>
      <c r="X6" s="523"/>
      <c r="Y6" s="523"/>
      <c r="Z6" s="523"/>
      <c r="AA6" s="523"/>
      <c r="AB6" s="523"/>
      <c r="AC6" s="523"/>
      <c r="AD6" s="524"/>
      <c r="AE6" s="544"/>
      <c r="AF6" s="544"/>
      <c r="AG6" s="544"/>
      <c r="AH6" s="542"/>
      <c r="AI6" s="542"/>
      <c r="AJ6" s="542"/>
      <c r="AK6" s="542"/>
      <c r="AL6" s="542"/>
      <c r="AM6" s="542"/>
      <c r="AN6" s="542"/>
      <c r="AO6" s="542"/>
      <c r="AP6" s="542"/>
      <c r="AQ6" s="542"/>
      <c r="AR6" s="542"/>
      <c r="AS6" s="542"/>
      <c r="AT6" s="542"/>
      <c r="AU6" s="542"/>
      <c r="AV6" s="542"/>
      <c r="AW6" s="542"/>
      <c r="AX6" s="542"/>
      <c r="AY6" s="542"/>
      <c r="AZ6" s="542"/>
      <c r="BA6" s="542"/>
      <c r="BB6" s="542"/>
    </row>
    <row r="7" spans="1:55" s="103" customFormat="1" ht="15" hidden="1" customHeight="1" outlineLevel="1" x14ac:dyDescent="0.4">
      <c r="A7" s="542"/>
      <c r="B7" s="542"/>
      <c r="C7" s="542"/>
      <c r="D7" s="542"/>
      <c r="E7" s="542"/>
      <c r="F7" s="542"/>
      <c r="G7" s="542"/>
      <c r="H7" s="542"/>
      <c r="I7" s="544"/>
      <c r="J7" s="544"/>
      <c r="K7" s="544"/>
      <c r="L7" s="544"/>
      <c r="M7" s="544"/>
      <c r="N7" s="544"/>
      <c r="O7" s="544"/>
      <c r="P7" s="548"/>
      <c r="Q7" s="548"/>
      <c r="R7" s="548"/>
      <c r="S7" s="548"/>
      <c r="T7" s="548"/>
      <c r="U7" s="110"/>
      <c r="V7" s="110"/>
      <c r="W7" s="110"/>
      <c r="X7" s="110"/>
      <c r="Y7" s="110"/>
      <c r="Z7" s="110"/>
      <c r="AA7" s="110"/>
      <c r="AB7" s="110"/>
      <c r="AC7" s="110"/>
      <c r="AD7" s="110"/>
      <c r="AE7" s="544"/>
      <c r="AF7" s="544"/>
      <c r="AG7" s="544"/>
      <c r="AH7" s="543"/>
      <c r="AI7" s="543"/>
      <c r="AJ7" s="543"/>
      <c r="AK7" s="543"/>
      <c r="AL7" s="543"/>
      <c r="AM7" s="543"/>
      <c r="AN7" s="543"/>
      <c r="AO7" s="543"/>
      <c r="AP7" s="543"/>
      <c r="AQ7" s="543"/>
      <c r="AR7" s="543"/>
      <c r="AS7" s="542"/>
      <c r="AT7" s="542"/>
      <c r="AU7" s="542"/>
      <c r="AV7" s="542"/>
      <c r="AW7" s="542"/>
      <c r="AX7" s="542"/>
      <c r="AY7" s="542"/>
      <c r="AZ7" s="542"/>
      <c r="BA7" s="542"/>
      <c r="BB7" s="542"/>
    </row>
    <row r="8" spans="1:55" s="103" customFormat="1" ht="15" hidden="1" customHeight="1" outlineLevel="1" x14ac:dyDescent="0.4">
      <c r="A8" s="542"/>
      <c r="B8" s="542"/>
      <c r="C8" s="542"/>
      <c r="D8" s="542"/>
      <c r="E8" s="542"/>
      <c r="F8" s="542"/>
      <c r="G8" s="542"/>
      <c r="H8" s="542"/>
      <c r="I8" s="544"/>
      <c r="J8" s="544"/>
      <c r="K8" s="544"/>
      <c r="L8" s="544"/>
      <c r="M8" s="544"/>
      <c r="N8" s="544"/>
      <c r="O8" s="544"/>
      <c r="P8" s="548"/>
      <c r="Q8" s="548"/>
      <c r="R8" s="548"/>
      <c r="S8" s="548"/>
      <c r="T8" s="548"/>
      <c r="U8" s="110"/>
      <c r="V8" s="110"/>
      <c r="W8" s="110"/>
      <c r="X8" s="110"/>
      <c r="Y8" s="110"/>
      <c r="Z8" s="110"/>
      <c r="AA8" s="110"/>
      <c r="AB8" s="110"/>
      <c r="AC8" s="110"/>
      <c r="AD8" s="110"/>
      <c r="AE8" s="544"/>
      <c r="AF8" s="544"/>
      <c r="AG8" s="544"/>
      <c r="AH8" s="543"/>
      <c r="AI8" s="543"/>
      <c r="AJ8" s="543"/>
      <c r="AK8" s="543"/>
      <c r="AL8" s="543"/>
      <c r="AM8" s="543"/>
      <c r="AN8" s="543"/>
      <c r="AO8" s="543"/>
      <c r="AP8" s="543"/>
      <c r="AQ8" s="543"/>
      <c r="AR8" s="543"/>
      <c r="AS8" s="542"/>
      <c r="AT8" s="542"/>
      <c r="AU8" s="542"/>
      <c r="AV8" s="542"/>
      <c r="AW8" s="542"/>
      <c r="AX8" s="542"/>
      <c r="AY8" s="542"/>
      <c r="AZ8" s="542"/>
      <c r="BA8" s="542"/>
      <c r="BB8" s="542"/>
    </row>
    <row r="9" spans="1:55" s="103" customFormat="1" ht="15" customHeight="1" collapsed="1" x14ac:dyDescent="0.4">
      <c r="A9" s="108"/>
      <c r="B9" s="108"/>
      <c r="C9" s="108"/>
      <c r="D9" s="108"/>
      <c r="E9" s="108"/>
      <c r="F9" s="108"/>
      <c r="G9" s="108"/>
      <c r="H9" s="108"/>
      <c r="I9" s="108"/>
      <c r="J9" s="108"/>
      <c r="K9" s="108"/>
      <c r="L9" s="108"/>
      <c r="M9" s="108"/>
      <c r="N9" s="108"/>
      <c r="O9" s="108"/>
      <c r="P9" s="108"/>
      <c r="Q9" s="108"/>
      <c r="R9" s="108"/>
      <c r="S9" s="108"/>
      <c r="T9" s="108"/>
      <c r="U9" s="108"/>
      <c r="V9" s="108"/>
      <c r="W9" s="108"/>
      <c r="X9" s="108"/>
      <c r="Y9" s="108"/>
      <c r="Z9" s="108"/>
      <c r="AA9" s="108"/>
      <c r="AB9" s="108"/>
      <c r="AC9" s="108"/>
      <c r="AD9" s="108"/>
      <c r="AE9" s="108"/>
      <c r="AF9" s="108"/>
      <c r="AG9" s="108"/>
      <c r="AH9" s="109"/>
      <c r="AI9" s="109"/>
      <c r="AJ9" s="109"/>
      <c r="AK9" s="109"/>
      <c r="AL9" s="109"/>
      <c r="AM9" s="109"/>
      <c r="AN9" s="109"/>
      <c r="AO9" s="109"/>
      <c r="AP9" s="109"/>
      <c r="AQ9" s="109"/>
      <c r="AR9" s="109"/>
      <c r="AS9" s="108"/>
      <c r="AT9" s="108"/>
      <c r="AU9" s="108"/>
      <c r="AV9" s="108"/>
      <c r="AW9" s="108"/>
      <c r="AX9" s="108"/>
      <c r="AY9" s="108"/>
      <c r="AZ9" s="108"/>
      <c r="BA9" s="108"/>
      <c r="BB9" s="108"/>
    </row>
    <row r="10" spans="1:55" s="103" customFormat="1" ht="15" customHeight="1" x14ac:dyDescent="0.4">
      <c r="A10" s="103" t="s">
        <v>630</v>
      </c>
    </row>
    <row r="11" spans="1:55" s="103" customFormat="1" ht="15" customHeight="1" x14ac:dyDescent="0.4">
      <c r="A11" s="519" t="s">
        <v>629</v>
      </c>
      <c r="B11" s="520"/>
      <c r="C11" s="520"/>
      <c r="D11" s="520"/>
      <c r="E11" s="520"/>
      <c r="F11" s="520"/>
      <c r="G11" s="520"/>
      <c r="H11" s="520"/>
      <c r="I11" s="520"/>
      <c r="J11" s="520"/>
      <c r="K11" s="521"/>
      <c r="L11" s="519" t="s">
        <v>628</v>
      </c>
      <c r="M11" s="520"/>
      <c r="N11" s="520"/>
      <c r="O11" s="520"/>
      <c r="P11" s="521"/>
      <c r="Q11" s="525" t="s">
        <v>627</v>
      </c>
      <c r="R11" s="526"/>
      <c r="S11" s="526"/>
      <c r="T11" s="526"/>
      <c r="U11" s="526"/>
      <c r="V11" s="527"/>
      <c r="W11" s="528" t="s">
        <v>626</v>
      </c>
      <c r="X11" s="529"/>
      <c r="Y11" s="529"/>
      <c r="Z11" s="529"/>
      <c r="AA11" s="529"/>
      <c r="AB11" s="530"/>
      <c r="AC11" s="534" t="s">
        <v>625</v>
      </c>
      <c r="AD11" s="535"/>
      <c r="AE11" s="535"/>
      <c r="AF11" s="535"/>
      <c r="AG11" s="535"/>
      <c r="AH11" s="535"/>
      <c r="AI11" s="535"/>
      <c r="AJ11" s="535"/>
      <c r="AK11" s="535"/>
      <c r="AL11" s="535"/>
      <c r="AM11" s="535"/>
      <c r="AN11" s="535"/>
      <c r="AO11" s="535"/>
      <c r="AP11" s="535"/>
      <c r="AQ11" s="535"/>
      <c r="AR11" s="535"/>
      <c r="AS11" s="535"/>
      <c r="AT11" s="536"/>
      <c r="AU11" s="528" t="s">
        <v>624</v>
      </c>
      <c r="AV11" s="529"/>
      <c r="AW11" s="529"/>
      <c r="AX11" s="529"/>
      <c r="AY11" s="529"/>
      <c r="AZ11" s="529"/>
      <c r="BA11" s="529"/>
      <c r="BB11" s="530"/>
    </row>
    <row r="12" spans="1:55" s="103" customFormat="1" ht="15" customHeight="1" x14ac:dyDescent="0.4">
      <c r="A12" s="522"/>
      <c r="B12" s="523"/>
      <c r="C12" s="523"/>
      <c r="D12" s="523"/>
      <c r="E12" s="523"/>
      <c r="F12" s="523"/>
      <c r="G12" s="523"/>
      <c r="H12" s="523"/>
      <c r="I12" s="523"/>
      <c r="J12" s="523"/>
      <c r="K12" s="524"/>
      <c r="L12" s="522"/>
      <c r="M12" s="523"/>
      <c r="N12" s="523"/>
      <c r="O12" s="523"/>
      <c r="P12" s="524"/>
      <c r="Q12" s="537" t="s">
        <v>623</v>
      </c>
      <c r="R12" s="538"/>
      <c r="S12" s="539"/>
      <c r="T12" s="540" t="s">
        <v>622</v>
      </c>
      <c r="U12" s="538"/>
      <c r="V12" s="541"/>
      <c r="W12" s="531"/>
      <c r="X12" s="532"/>
      <c r="Y12" s="532"/>
      <c r="Z12" s="532"/>
      <c r="AA12" s="532"/>
      <c r="AB12" s="533"/>
      <c r="AC12" s="534" t="s">
        <v>621</v>
      </c>
      <c r="AD12" s="535"/>
      <c r="AE12" s="535"/>
      <c r="AF12" s="535"/>
      <c r="AG12" s="535"/>
      <c r="AH12" s="536"/>
      <c r="AI12" s="534" t="s">
        <v>620</v>
      </c>
      <c r="AJ12" s="535"/>
      <c r="AK12" s="535"/>
      <c r="AL12" s="535"/>
      <c r="AM12" s="535"/>
      <c r="AN12" s="536"/>
      <c r="AO12" s="534" t="s">
        <v>619</v>
      </c>
      <c r="AP12" s="535"/>
      <c r="AQ12" s="535"/>
      <c r="AR12" s="535"/>
      <c r="AS12" s="535"/>
      <c r="AT12" s="536"/>
      <c r="AU12" s="531"/>
      <c r="AV12" s="532"/>
      <c r="AW12" s="532"/>
      <c r="AX12" s="532"/>
      <c r="AY12" s="532"/>
      <c r="AZ12" s="532"/>
      <c r="BA12" s="532"/>
      <c r="BB12" s="533"/>
    </row>
    <row r="13" spans="1:55" s="103" customFormat="1" ht="13.5" customHeight="1" x14ac:dyDescent="0.4">
      <c r="A13" s="556"/>
      <c r="B13" s="557"/>
      <c r="C13" s="557"/>
      <c r="D13" s="557"/>
      <c r="E13" s="557"/>
      <c r="F13" s="557"/>
      <c r="G13" s="557"/>
      <c r="H13" s="557"/>
      <c r="I13" s="557"/>
      <c r="J13" s="557"/>
      <c r="K13" s="558"/>
      <c r="L13" s="556"/>
      <c r="M13" s="557"/>
      <c r="N13" s="557"/>
      <c r="O13" s="557"/>
      <c r="P13" s="558"/>
      <c r="Q13" s="566" t="s">
        <v>618</v>
      </c>
      <c r="R13" s="567"/>
      <c r="S13" s="568"/>
      <c r="T13" s="569" t="s">
        <v>617</v>
      </c>
      <c r="U13" s="567"/>
      <c r="V13" s="570"/>
      <c r="W13" s="545" t="s">
        <v>616</v>
      </c>
      <c r="X13" s="546"/>
      <c r="Y13" s="546"/>
      <c r="Z13" s="546"/>
      <c r="AA13" s="546"/>
      <c r="AB13" s="547"/>
      <c r="AC13" s="545" t="s">
        <v>616</v>
      </c>
      <c r="AD13" s="546"/>
      <c r="AE13" s="546"/>
      <c r="AF13" s="546"/>
      <c r="AG13" s="546"/>
      <c r="AH13" s="547"/>
      <c r="AI13" s="545" t="s">
        <v>616</v>
      </c>
      <c r="AJ13" s="546"/>
      <c r="AK13" s="546"/>
      <c r="AL13" s="546"/>
      <c r="AM13" s="546"/>
      <c r="AN13" s="547"/>
      <c r="AO13" s="545" t="s">
        <v>616</v>
      </c>
      <c r="AP13" s="546"/>
      <c r="AQ13" s="546"/>
      <c r="AR13" s="546"/>
      <c r="AS13" s="546"/>
      <c r="AT13" s="547"/>
      <c r="AU13" s="556"/>
      <c r="AV13" s="557"/>
      <c r="AW13" s="557"/>
      <c r="AX13" s="557"/>
      <c r="AY13" s="557"/>
      <c r="AZ13" s="557"/>
      <c r="BA13" s="557"/>
      <c r="BB13" s="558"/>
    </row>
    <row r="14" spans="1:55" s="103" customFormat="1" ht="24" customHeight="1" x14ac:dyDescent="0.4">
      <c r="A14" s="551"/>
      <c r="B14" s="549"/>
      <c r="C14" s="549"/>
      <c r="D14" s="549"/>
      <c r="E14" s="549"/>
      <c r="F14" s="549"/>
      <c r="G14" s="549"/>
      <c r="H14" s="549"/>
      <c r="I14" s="549"/>
      <c r="J14" s="549"/>
      <c r="K14" s="550"/>
      <c r="L14" s="551"/>
      <c r="M14" s="549"/>
      <c r="N14" s="549"/>
      <c r="O14" s="549"/>
      <c r="P14" s="550"/>
      <c r="Q14" s="551"/>
      <c r="R14" s="549"/>
      <c r="S14" s="552"/>
      <c r="T14" s="565"/>
      <c r="U14" s="549"/>
      <c r="V14" s="550"/>
      <c r="W14" s="522">
        <f>'別紙B-2'!AB47</f>
        <v>0</v>
      </c>
      <c r="X14" s="523"/>
      <c r="Y14" s="523"/>
      <c r="Z14" s="523"/>
      <c r="AA14" s="523"/>
      <c r="AB14" s="524"/>
      <c r="AC14" s="522">
        <f>'[5]別紙B-1'!Z36</f>
        <v>0</v>
      </c>
      <c r="AD14" s="523"/>
      <c r="AE14" s="523"/>
      <c r="AF14" s="523"/>
      <c r="AG14" s="523"/>
      <c r="AH14" s="524"/>
      <c r="AI14" s="522">
        <f>'別紙B-2'!AN47</f>
        <v>0</v>
      </c>
      <c r="AJ14" s="523"/>
      <c r="AK14" s="523"/>
      <c r="AL14" s="523"/>
      <c r="AM14" s="523"/>
      <c r="AN14" s="524"/>
      <c r="AO14" s="522">
        <f>W14-AC14-AI14</f>
        <v>0</v>
      </c>
      <c r="AP14" s="523"/>
      <c r="AQ14" s="523"/>
      <c r="AR14" s="523"/>
      <c r="AS14" s="523"/>
      <c r="AT14" s="524"/>
      <c r="AU14" s="551"/>
      <c r="AV14" s="549"/>
      <c r="AW14" s="549"/>
      <c r="AX14" s="549"/>
      <c r="AY14" s="549"/>
      <c r="AZ14" s="549"/>
      <c r="BA14" s="549"/>
      <c r="BB14" s="550"/>
    </row>
    <row r="15" spans="1:55" s="103" customFormat="1" ht="15" customHeight="1" x14ac:dyDescent="0.4">
      <c r="A15" s="520" t="s">
        <v>615</v>
      </c>
      <c r="B15" s="520"/>
      <c r="C15" s="107" t="s">
        <v>614</v>
      </c>
      <c r="D15" s="105"/>
      <c r="E15" s="105"/>
      <c r="F15" s="105"/>
      <c r="G15" s="105"/>
      <c r="H15" s="105"/>
      <c r="I15" s="105"/>
      <c r="J15" s="105"/>
      <c r="K15" s="105"/>
      <c r="L15" s="105"/>
      <c r="M15" s="105"/>
      <c r="N15" s="105"/>
      <c r="O15" s="105"/>
      <c r="P15" s="105"/>
      <c r="Q15" s="105"/>
      <c r="R15" s="105"/>
      <c r="S15" s="105"/>
      <c r="T15" s="105"/>
      <c r="U15" s="105"/>
      <c r="V15" s="105"/>
      <c r="W15" s="105"/>
      <c r="X15" s="105"/>
      <c r="Y15" s="105"/>
      <c r="Z15" s="105"/>
      <c r="AA15" s="105"/>
      <c r="AB15" s="105"/>
      <c r="AC15" s="105"/>
      <c r="AD15" s="105"/>
      <c r="AE15" s="105"/>
      <c r="AF15" s="105"/>
      <c r="AG15" s="105"/>
      <c r="AH15" s="105"/>
      <c r="AI15" s="105"/>
      <c r="AJ15" s="105"/>
      <c r="AK15" s="105"/>
      <c r="AL15" s="105"/>
      <c r="AM15" s="105"/>
      <c r="AN15" s="105"/>
      <c r="AO15" s="105"/>
      <c r="AP15" s="105"/>
      <c r="AQ15" s="105"/>
      <c r="AR15" s="105"/>
      <c r="AS15" s="105"/>
      <c r="AT15" s="105"/>
      <c r="AU15" s="105"/>
      <c r="AV15" s="105"/>
      <c r="AW15" s="105"/>
      <c r="AX15" s="105"/>
      <c r="AY15" s="105"/>
      <c r="AZ15" s="105"/>
      <c r="BA15" s="105"/>
      <c r="BB15" s="105"/>
    </row>
    <row r="16" spans="1:55" s="103" customFormat="1" ht="15" customHeight="1" x14ac:dyDescent="0.4">
      <c r="A16" s="105"/>
      <c r="B16" s="105"/>
      <c r="C16" s="107"/>
      <c r="D16" s="105"/>
      <c r="E16" s="105"/>
      <c r="F16" s="105"/>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row>
    <row r="17" spans="1:63" s="103" customFormat="1" ht="15" customHeight="1" x14ac:dyDescent="0.4">
      <c r="A17" s="561" t="s">
        <v>384</v>
      </c>
      <c r="B17" s="562"/>
      <c r="C17" s="562"/>
      <c r="D17" s="562"/>
      <c r="E17" s="562"/>
      <c r="F17" s="562"/>
      <c r="G17" s="562"/>
      <c r="H17" s="563"/>
      <c r="I17" s="561" t="s">
        <v>298</v>
      </c>
      <c r="J17" s="562"/>
      <c r="K17" s="562"/>
      <c r="L17" s="562"/>
      <c r="M17" s="562"/>
      <c r="N17" s="562"/>
      <c r="O17" s="562"/>
      <c r="P17" s="562"/>
      <c r="Q17" s="562"/>
      <c r="R17" s="562"/>
      <c r="S17" s="562"/>
      <c r="T17" s="562"/>
      <c r="U17" s="562"/>
      <c r="V17" s="562"/>
      <c r="W17" s="562"/>
      <c r="X17" s="562"/>
      <c r="Y17" s="562"/>
      <c r="Z17" s="562"/>
      <c r="AA17" s="562"/>
      <c r="AB17" s="562"/>
      <c r="AC17" s="562"/>
      <c r="AD17" s="562"/>
      <c r="AE17" s="562"/>
      <c r="AF17" s="562"/>
      <c r="AG17" s="562"/>
      <c r="AH17" s="563"/>
      <c r="AI17" s="105"/>
      <c r="AJ17" s="105"/>
      <c r="AK17" s="105"/>
      <c r="AL17" s="105"/>
      <c r="AM17" s="105"/>
      <c r="AN17" s="105"/>
      <c r="AO17" s="105"/>
      <c r="AP17" s="105"/>
      <c r="AQ17" s="105"/>
      <c r="AR17" s="105"/>
      <c r="AS17" s="105"/>
      <c r="AT17" s="105"/>
      <c r="AU17" s="105"/>
      <c r="AV17" s="105"/>
      <c r="AW17" s="105"/>
      <c r="AX17" s="105"/>
      <c r="AY17" s="105"/>
      <c r="AZ17" s="105"/>
      <c r="BA17" s="105"/>
      <c r="BB17" s="105"/>
    </row>
    <row r="18" spans="1:63" s="103" customFormat="1" ht="15" customHeight="1" x14ac:dyDescent="0.4">
      <c r="A18" s="559">
        <f>IF(ISBLANK(AH5),"",AH5)</f>
        <v>0</v>
      </c>
      <c r="B18" s="559"/>
      <c r="C18" s="559"/>
      <c r="D18" s="559"/>
      <c r="E18" s="559"/>
      <c r="F18" s="559"/>
      <c r="G18" s="559"/>
      <c r="H18" s="559"/>
      <c r="I18" s="564">
        <f>'別紙B-2'!K26</f>
        <v>0</v>
      </c>
      <c r="J18" s="564"/>
      <c r="K18" s="564"/>
      <c r="L18" s="564"/>
      <c r="M18" s="564"/>
      <c r="N18" s="564"/>
      <c r="O18" s="564"/>
      <c r="P18" s="564"/>
      <c r="Q18" s="564"/>
      <c r="R18" s="564"/>
      <c r="S18" s="564"/>
      <c r="T18" s="564"/>
      <c r="U18" s="564"/>
      <c r="V18" s="564"/>
      <c r="W18" s="564"/>
      <c r="X18" s="564"/>
      <c r="Y18" s="564"/>
      <c r="Z18" s="564"/>
      <c r="AA18" s="564"/>
      <c r="AB18" s="564"/>
      <c r="AC18" s="564"/>
      <c r="AD18" s="564"/>
      <c r="AE18" s="564"/>
      <c r="AF18" s="564"/>
      <c r="AG18" s="564"/>
      <c r="AH18" s="564"/>
      <c r="AI18" s="105"/>
      <c r="AJ18" s="105"/>
      <c r="AK18" s="105"/>
      <c r="AL18" s="105"/>
      <c r="AM18" s="105"/>
      <c r="AN18" s="105"/>
      <c r="AO18" s="105"/>
      <c r="AP18" s="105"/>
      <c r="AQ18" s="105"/>
      <c r="AR18" s="105"/>
      <c r="AS18" s="105"/>
      <c r="AT18" s="105"/>
      <c r="AU18" s="105"/>
      <c r="AV18" s="105"/>
      <c r="AW18" s="105"/>
      <c r="AX18" s="105"/>
      <c r="AY18" s="105"/>
      <c r="AZ18" s="105"/>
      <c r="BA18" s="105"/>
      <c r="BB18" s="105"/>
    </row>
    <row r="19" spans="1:63" s="103" customFormat="1" ht="15" customHeight="1" x14ac:dyDescent="0.4">
      <c r="A19" s="559"/>
      <c r="B19" s="559"/>
      <c r="C19" s="559"/>
      <c r="D19" s="559"/>
      <c r="E19" s="559"/>
      <c r="F19" s="559"/>
      <c r="G19" s="559"/>
      <c r="H19" s="559"/>
      <c r="I19" s="564"/>
      <c r="J19" s="564"/>
      <c r="K19" s="564"/>
      <c r="L19" s="564"/>
      <c r="M19" s="564"/>
      <c r="N19" s="564"/>
      <c r="O19" s="564"/>
      <c r="P19" s="564"/>
      <c r="Q19" s="564"/>
      <c r="R19" s="564"/>
      <c r="S19" s="564"/>
      <c r="T19" s="564"/>
      <c r="U19" s="564"/>
      <c r="V19" s="564"/>
      <c r="W19" s="564"/>
      <c r="X19" s="564"/>
      <c r="Y19" s="564"/>
      <c r="Z19" s="564"/>
      <c r="AA19" s="564"/>
      <c r="AB19" s="564"/>
      <c r="AC19" s="564"/>
      <c r="AD19" s="564"/>
      <c r="AE19" s="564"/>
      <c r="AF19" s="564"/>
      <c r="AG19" s="564"/>
      <c r="AH19" s="564"/>
      <c r="AI19" s="105"/>
      <c r="AJ19" s="105"/>
      <c r="AK19" s="105"/>
      <c r="AL19" s="105"/>
      <c r="AM19" s="105"/>
      <c r="AN19" s="105"/>
      <c r="AO19" s="105"/>
      <c r="AP19" s="105"/>
      <c r="AQ19" s="105"/>
      <c r="AR19" s="105"/>
      <c r="AS19" s="105"/>
      <c r="AT19" s="105"/>
      <c r="AU19" s="105"/>
      <c r="AV19" s="105"/>
      <c r="AW19" s="105"/>
      <c r="AX19" s="105"/>
      <c r="AY19" s="105"/>
      <c r="AZ19" s="105"/>
      <c r="BA19" s="105"/>
      <c r="BB19" s="105"/>
    </row>
    <row r="20" spans="1:63" s="103" customFormat="1" ht="15" hidden="1" customHeight="1" outlineLevel="1" x14ac:dyDescent="0.4">
      <c r="A20" s="559">
        <f>AH7</f>
        <v>0</v>
      </c>
      <c r="B20" s="559"/>
      <c r="C20" s="559"/>
      <c r="D20" s="559"/>
      <c r="E20" s="559"/>
      <c r="F20" s="559"/>
      <c r="G20" s="559"/>
      <c r="H20" s="559"/>
      <c r="I20" s="560"/>
      <c r="J20" s="560"/>
      <c r="K20" s="560"/>
      <c r="L20" s="560"/>
      <c r="M20" s="560"/>
      <c r="N20" s="560"/>
      <c r="O20" s="560"/>
      <c r="P20" s="560"/>
      <c r="Q20" s="560"/>
      <c r="R20" s="560"/>
      <c r="S20" s="560"/>
      <c r="T20" s="560"/>
      <c r="U20" s="560"/>
      <c r="V20" s="560"/>
      <c r="W20" s="560"/>
      <c r="X20" s="560"/>
      <c r="Y20" s="560"/>
      <c r="Z20" s="560"/>
      <c r="AA20" s="560"/>
      <c r="AB20" s="560"/>
      <c r="AC20" s="560"/>
      <c r="AD20" s="560"/>
      <c r="AE20" s="560"/>
      <c r="AF20" s="560"/>
      <c r="AG20" s="560"/>
      <c r="AH20" s="560"/>
      <c r="AI20" s="105"/>
      <c r="AJ20" s="105"/>
      <c r="AK20" s="105"/>
      <c r="AL20" s="105"/>
      <c r="AM20" s="105"/>
      <c r="AN20" s="105"/>
      <c r="AO20" s="105"/>
      <c r="AP20" s="105"/>
      <c r="AQ20" s="105"/>
      <c r="AR20" s="105"/>
      <c r="AS20" s="105"/>
      <c r="AT20" s="105"/>
      <c r="AU20" s="105"/>
      <c r="AV20" s="105"/>
      <c r="AW20" s="105"/>
      <c r="AX20" s="105"/>
      <c r="AY20" s="105"/>
      <c r="AZ20" s="105"/>
      <c r="BA20" s="105"/>
      <c r="BB20" s="105"/>
    </row>
    <row r="21" spans="1:63" s="103" customFormat="1" ht="15" hidden="1" customHeight="1" outlineLevel="1" x14ac:dyDescent="0.4">
      <c r="A21" s="559"/>
      <c r="B21" s="559"/>
      <c r="C21" s="559"/>
      <c r="D21" s="559"/>
      <c r="E21" s="559"/>
      <c r="F21" s="559"/>
      <c r="G21" s="559"/>
      <c r="H21" s="559"/>
      <c r="I21" s="560"/>
      <c r="J21" s="560"/>
      <c r="K21" s="560"/>
      <c r="L21" s="560"/>
      <c r="M21" s="560"/>
      <c r="N21" s="560"/>
      <c r="O21" s="560"/>
      <c r="P21" s="560"/>
      <c r="Q21" s="560"/>
      <c r="R21" s="560"/>
      <c r="S21" s="560"/>
      <c r="T21" s="560"/>
      <c r="U21" s="560"/>
      <c r="V21" s="560"/>
      <c r="W21" s="560"/>
      <c r="X21" s="560"/>
      <c r="Y21" s="560"/>
      <c r="Z21" s="560"/>
      <c r="AA21" s="560"/>
      <c r="AB21" s="560"/>
      <c r="AC21" s="560"/>
      <c r="AD21" s="560"/>
      <c r="AE21" s="560"/>
      <c r="AF21" s="560"/>
      <c r="AG21" s="560"/>
      <c r="AH21" s="560"/>
      <c r="AI21" s="105"/>
      <c r="AJ21" s="105"/>
      <c r="AK21" s="105"/>
      <c r="AL21" s="105"/>
      <c r="AM21" s="105"/>
      <c r="AN21" s="105"/>
      <c r="AO21" s="105"/>
      <c r="AP21" s="105"/>
      <c r="AQ21" s="105"/>
      <c r="AR21" s="105"/>
      <c r="AS21" s="105"/>
      <c r="AT21" s="105"/>
      <c r="AU21" s="105"/>
      <c r="AV21" s="105"/>
      <c r="AW21" s="105"/>
      <c r="AX21" s="105"/>
      <c r="AY21" s="105"/>
      <c r="AZ21" s="105"/>
      <c r="BA21" s="105"/>
      <c r="BB21" s="105"/>
    </row>
    <row r="22" spans="1:63" s="103" customFormat="1" ht="15" customHeight="1" collapsed="1" x14ac:dyDescent="0.4">
      <c r="A22" s="107" t="s">
        <v>613</v>
      </c>
      <c r="B22" s="105"/>
      <c r="C22" s="107"/>
      <c r="D22" s="105"/>
      <c r="E22" s="105"/>
      <c r="F22" s="105"/>
      <c r="G22" s="105"/>
      <c r="H22" s="105"/>
      <c r="I22" s="105"/>
      <c r="J22" s="105"/>
      <c r="K22" s="105"/>
      <c r="L22" s="105"/>
      <c r="M22" s="105"/>
      <c r="N22" s="105"/>
      <c r="O22" s="105"/>
      <c r="P22" s="105"/>
      <c r="Q22" s="105"/>
      <c r="R22" s="105"/>
      <c r="S22" s="105"/>
      <c r="T22" s="105"/>
      <c r="U22" s="105"/>
      <c r="V22" s="105"/>
      <c r="W22" s="105"/>
      <c r="X22" s="105"/>
      <c r="Y22" s="105"/>
      <c r="Z22" s="105"/>
      <c r="AA22" s="105"/>
      <c r="AB22" s="105"/>
      <c r="AC22" s="105"/>
      <c r="AD22" s="105"/>
      <c r="AE22" s="105"/>
      <c r="AF22" s="105"/>
      <c r="AG22" s="105"/>
      <c r="AH22" s="105"/>
      <c r="AI22" s="105"/>
      <c r="AJ22" s="105"/>
      <c r="AK22" s="105"/>
      <c r="AL22" s="105"/>
      <c r="AM22" s="105"/>
      <c r="AN22" s="105"/>
      <c r="AO22" s="105"/>
      <c r="AP22" s="105"/>
      <c r="AQ22" s="105"/>
      <c r="AR22" s="105"/>
      <c r="AS22" s="105"/>
      <c r="AT22" s="105"/>
      <c r="AU22" s="105"/>
      <c r="AV22" s="105"/>
      <c r="AW22" s="105"/>
      <c r="AX22" s="105"/>
      <c r="AY22" s="105"/>
      <c r="AZ22" s="105"/>
      <c r="BA22" s="105"/>
      <c r="BB22" s="105"/>
    </row>
    <row r="23" spans="1:63" s="103" customFormat="1" ht="12" x14ac:dyDescent="0.4"/>
    <row r="24" spans="1:63" s="103" customFormat="1" ht="12" x14ac:dyDescent="0.4">
      <c r="A24" s="103" t="s">
        <v>612</v>
      </c>
    </row>
    <row r="25" spans="1:63" s="103" customFormat="1" ht="13.5" customHeight="1" x14ac:dyDescent="0.4">
      <c r="A25" s="519" t="s">
        <v>611</v>
      </c>
      <c r="B25" s="520"/>
      <c r="C25" s="520"/>
      <c r="D25" s="520"/>
      <c r="E25" s="521"/>
      <c r="F25" s="696" t="s">
        <v>610</v>
      </c>
      <c r="G25" s="697"/>
      <c r="H25" s="697"/>
      <c r="I25" s="697"/>
      <c r="J25" s="698"/>
      <c r="K25" s="553" t="s">
        <v>609</v>
      </c>
      <c r="L25" s="554"/>
      <c r="M25" s="554"/>
      <c r="N25" s="554"/>
      <c r="O25" s="554"/>
      <c r="P25" s="554"/>
      <c r="Q25" s="554"/>
      <c r="R25" s="554"/>
      <c r="S25" s="554"/>
      <c r="T25" s="554"/>
      <c r="U25" s="554"/>
      <c r="V25" s="555"/>
      <c r="W25" s="553" t="s">
        <v>608</v>
      </c>
      <c r="X25" s="554"/>
      <c r="Y25" s="554"/>
      <c r="Z25" s="554"/>
      <c r="AA25" s="554"/>
      <c r="AB25" s="554"/>
      <c r="AC25" s="554"/>
      <c r="AD25" s="554"/>
      <c r="AE25" s="554"/>
      <c r="AF25" s="554"/>
      <c r="AG25" s="554"/>
      <c r="AH25" s="555"/>
      <c r="AI25" s="553" t="s">
        <v>607</v>
      </c>
      <c r="AJ25" s="554"/>
      <c r="AK25" s="554"/>
      <c r="AL25" s="554"/>
      <c r="AM25" s="554"/>
      <c r="AN25" s="554"/>
      <c r="AO25" s="555"/>
      <c r="AP25" s="553" t="s">
        <v>161</v>
      </c>
      <c r="AQ25" s="554"/>
      <c r="AR25" s="554"/>
      <c r="AS25" s="554"/>
      <c r="AT25" s="554"/>
      <c r="AU25" s="554"/>
      <c r="AV25" s="554"/>
      <c r="AW25" s="555"/>
      <c r="AX25" s="681" t="s">
        <v>606</v>
      </c>
      <c r="AY25" s="682"/>
      <c r="AZ25" s="682"/>
      <c r="BA25" s="682"/>
      <c r="BB25" s="682"/>
      <c r="BC25" s="682"/>
      <c r="BD25" s="683"/>
      <c r="BE25" s="553" t="s">
        <v>605</v>
      </c>
      <c r="BF25" s="554"/>
      <c r="BG25" s="554"/>
      <c r="BH25" s="555"/>
      <c r="BI25" s="636" t="s">
        <v>604</v>
      </c>
      <c r="BJ25" s="637"/>
      <c r="BK25" s="638"/>
    </row>
    <row r="26" spans="1:63" s="103" customFormat="1" ht="13.5" customHeight="1" x14ac:dyDescent="0.4">
      <c r="A26" s="522"/>
      <c r="B26" s="523"/>
      <c r="C26" s="523"/>
      <c r="D26" s="523"/>
      <c r="E26" s="524"/>
      <c r="F26" s="699"/>
      <c r="G26" s="700"/>
      <c r="H26" s="700"/>
      <c r="I26" s="700"/>
      <c r="J26" s="701"/>
      <c r="K26" s="537" t="s">
        <v>603</v>
      </c>
      <c r="L26" s="538"/>
      <c r="M26" s="538"/>
      <c r="N26" s="540" t="s">
        <v>602</v>
      </c>
      <c r="O26" s="538"/>
      <c r="P26" s="538"/>
      <c r="Q26" s="540" t="s">
        <v>601</v>
      </c>
      <c r="R26" s="538"/>
      <c r="S26" s="539"/>
      <c r="T26" s="538" t="s">
        <v>600</v>
      </c>
      <c r="U26" s="538"/>
      <c r="V26" s="541"/>
      <c r="W26" s="537" t="s">
        <v>603</v>
      </c>
      <c r="X26" s="538"/>
      <c r="Y26" s="538"/>
      <c r="Z26" s="540" t="s">
        <v>602</v>
      </c>
      <c r="AA26" s="538"/>
      <c r="AB26" s="538"/>
      <c r="AC26" s="540" t="s">
        <v>601</v>
      </c>
      <c r="AD26" s="538"/>
      <c r="AE26" s="539"/>
      <c r="AF26" s="538" t="s">
        <v>600</v>
      </c>
      <c r="AG26" s="538"/>
      <c r="AH26" s="541"/>
      <c r="AI26" s="642" t="s">
        <v>599</v>
      </c>
      <c r="AJ26" s="643"/>
      <c r="AK26" s="643"/>
      <c r="AL26" s="644"/>
      <c r="AM26" s="645" t="s">
        <v>598</v>
      </c>
      <c r="AN26" s="643"/>
      <c r="AO26" s="646"/>
      <c r="AP26" s="537" t="s">
        <v>597</v>
      </c>
      <c r="AQ26" s="538"/>
      <c r="AR26" s="538"/>
      <c r="AS26" s="539"/>
      <c r="AT26" s="540" t="s">
        <v>596</v>
      </c>
      <c r="AU26" s="538"/>
      <c r="AV26" s="538"/>
      <c r="AW26" s="541"/>
      <c r="AX26" s="537" t="s">
        <v>595</v>
      </c>
      <c r="AY26" s="538"/>
      <c r="AZ26" s="539"/>
      <c r="BA26" s="540" t="s">
        <v>594</v>
      </c>
      <c r="BB26" s="538"/>
      <c r="BC26" s="538"/>
      <c r="BD26" s="541"/>
      <c r="BE26" s="642" t="s">
        <v>593</v>
      </c>
      <c r="BF26" s="643"/>
      <c r="BG26" s="643"/>
      <c r="BH26" s="646"/>
      <c r="BI26" s="639"/>
      <c r="BJ26" s="640"/>
      <c r="BK26" s="641"/>
    </row>
    <row r="27" spans="1:63" s="103" customFormat="1" ht="13.5" customHeight="1" x14ac:dyDescent="0.4">
      <c r="A27" s="654" t="s">
        <v>592</v>
      </c>
      <c r="B27" s="655"/>
      <c r="C27" s="655"/>
      <c r="D27" s="655"/>
      <c r="E27" s="656"/>
      <c r="F27" s="556" t="s">
        <v>589</v>
      </c>
      <c r="G27" s="557"/>
      <c r="H27" s="557"/>
      <c r="I27" s="557"/>
      <c r="J27" s="558"/>
      <c r="K27" s="519">
        <f>'別紙B-2'!K34</f>
        <v>0</v>
      </c>
      <c r="L27" s="520"/>
      <c r="M27" s="647"/>
      <c r="N27" s="519">
        <f>'別紙B-2'!S34</f>
        <v>0</v>
      </c>
      <c r="O27" s="520"/>
      <c r="P27" s="647"/>
      <c r="Q27" s="651"/>
      <c r="R27" s="557"/>
      <c r="S27" s="626"/>
      <c r="T27" s="575" t="str">
        <f>IF(ISBLANK(Q27),"",(Q27-K27)/(N27-K27))</f>
        <v/>
      </c>
      <c r="U27" s="576"/>
      <c r="V27" s="577"/>
      <c r="W27" s="593">
        <f>'別紙B-2'!AA26</f>
        <v>0</v>
      </c>
      <c r="X27" s="594"/>
      <c r="Y27" s="595"/>
      <c r="Z27" s="594">
        <f>'別紙B-2'!AH26</f>
        <v>0</v>
      </c>
      <c r="AA27" s="594"/>
      <c r="AB27" s="595"/>
      <c r="AC27" s="608"/>
      <c r="AD27" s="609"/>
      <c r="AE27" s="610"/>
      <c r="AF27" s="575" t="str">
        <f>IF(ISBLANK(AC27),"",(AC27-W27)/(Z27-W27))</f>
        <v/>
      </c>
      <c r="AG27" s="576"/>
      <c r="AH27" s="577"/>
      <c r="AI27" s="584">
        <f>'別紙B-2'!AA34</f>
        <v>0</v>
      </c>
      <c r="AJ27" s="585"/>
      <c r="AK27" s="585"/>
      <c r="AL27" s="586"/>
      <c r="AM27" s="617"/>
      <c r="AN27" s="618"/>
      <c r="AO27" s="619"/>
      <c r="AP27" s="556"/>
      <c r="AQ27" s="557"/>
      <c r="AR27" s="557"/>
      <c r="AS27" s="626"/>
      <c r="AT27" s="602"/>
      <c r="AU27" s="603"/>
      <c r="AV27" s="603"/>
      <c r="AW27" s="604"/>
      <c r="AX27" s="630"/>
      <c r="AY27" s="618"/>
      <c r="AZ27" s="631"/>
      <c r="BA27" s="602"/>
      <c r="BB27" s="603"/>
      <c r="BC27" s="603"/>
      <c r="BD27" s="604"/>
      <c r="BE27" s="660"/>
      <c r="BF27" s="661"/>
      <c r="BG27" s="661"/>
      <c r="BH27" s="662"/>
      <c r="BI27" s="630"/>
      <c r="BJ27" s="618"/>
      <c r="BK27" s="619"/>
    </row>
    <row r="28" spans="1:63" s="103" customFormat="1" ht="13.5" customHeight="1" x14ac:dyDescent="0.4">
      <c r="A28" s="657"/>
      <c r="B28" s="658"/>
      <c r="C28" s="658"/>
      <c r="D28" s="658"/>
      <c r="E28" s="659"/>
      <c r="F28" s="572"/>
      <c r="G28" s="573"/>
      <c r="H28" s="573"/>
      <c r="I28" s="573"/>
      <c r="J28" s="574"/>
      <c r="K28" s="648"/>
      <c r="L28" s="571"/>
      <c r="M28" s="649"/>
      <c r="N28" s="648"/>
      <c r="O28" s="571"/>
      <c r="P28" s="649"/>
      <c r="Q28" s="652"/>
      <c r="R28" s="573"/>
      <c r="S28" s="653"/>
      <c r="T28" s="578"/>
      <c r="U28" s="579"/>
      <c r="V28" s="580"/>
      <c r="W28" s="596"/>
      <c r="X28" s="597"/>
      <c r="Y28" s="598"/>
      <c r="Z28" s="597"/>
      <c r="AA28" s="597"/>
      <c r="AB28" s="598"/>
      <c r="AC28" s="611"/>
      <c r="AD28" s="612"/>
      <c r="AE28" s="613"/>
      <c r="AF28" s="578"/>
      <c r="AG28" s="579"/>
      <c r="AH28" s="580"/>
      <c r="AI28" s="587"/>
      <c r="AJ28" s="588"/>
      <c r="AK28" s="588"/>
      <c r="AL28" s="589"/>
      <c r="AM28" s="620"/>
      <c r="AN28" s="621"/>
      <c r="AO28" s="622"/>
      <c r="AP28" s="627"/>
      <c r="AQ28" s="628"/>
      <c r="AR28" s="628"/>
      <c r="AS28" s="629"/>
      <c r="AT28" s="605"/>
      <c r="AU28" s="606"/>
      <c r="AV28" s="606"/>
      <c r="AW28" s="607"/>
      <c r="AX28" s="632"/>
      <c r="AY28" s="621"/>
      <c r="AZ28" s="633"/>
      <c r="BA28" s="678"/>
      <c r="BB28" s="679"/>
      <c r="BC28" s="679"/>
      <c r="BD28" s="680"/>
      <c r="BE28" s="663"/>
      <c r="BF28" s="664"/>
      <c r="BG28" s="664"/>
      <c r="BH28" s="665"/>
      <c r="BI28" s="632"/>
      <c r="BJ28" s="621"/>
      <c r="BK28" s="622"/>
    </row>
    <row r="29" spans="1:63" s="103" customFormat="1" ht="13.5" customHeight="1" x14ac:dyDescent="0.4">
      <c r="A29" s="690" t="s">
        <v>557</v>
      </c>
      <c r="B29" s="691"/>
      <c r="C29" s="691"/>
      <c r="D29" s="691"/>
      <c r="E29" s="692"/>
      <c r="F29" s="572" t="s">
        <v>588</v>
      </c>
      <c r="G29" s="573"/>
      <c r="H29" s="573"/>
      <c r="I29" s="573"/>
      <c r="J29" s="574"/>
      <c r="K29" s="648"/>
      <c r="L29" s="571"/>
      <c r="M29" s="649"/>
      <c r="N29" s="648"/>
      <c r="O29" s="571"/>
      <c r="P29" s="649"/>
      <c r="Q29" s="652"/>
      <c r="R29" s="573"/>
      <c r="S29" s="653"/>
      <c r="T29" s="578"/>
      <c r="U29" s="579"/>
      <c r="V29" s="580"/>
      <c r="W29" s="596"/>
      <c r="X29" s="597"/>
      <c r="Y29" s="598"/>
      <c r="Z29" s="597"/>
      <c r="AA29" s="597"/>
      <c r="AB29" s="598"/>
      <c r="AC29" s="611"/>
      <c r="AD29" s="612"/>
      <c r="AE29" s="613"/>
      <c r="AF29" s="578"/>
      <c r="AG29" s="579"/>
      <c r="AH29" s="580"/>
      <c r="AI29" s="587"/>
      <c r="AJ29" s="588"/>
      <c r="AK29" s="588"/>
      <c r="AL29" s="589"/>
      <c r="AM29" s="620"/>
      <c r="AN29" s="621"/>
      <c r="AO29" s="622"/>
      <c r="AP29" s="669"/>
      <c r="AQ29" s="670"/>
      <c r="AR29" s="670"/>
      <c r="AS29" s="671"/>
      <c r="AT29" s="672"/>
      <c r="AU29" s="673"/>
      <c r="AV29" s="673"/>
      <c r="AW29" s="674"/>
      <c r="AX29" s="632"/>
      <c r="AY29" s="621"/>
      <c r="AZ29" s="633"/>
      <c r="BA29" s="678"/>
      <c r="BB29" s="679"/>
      <c r="BC29" s="679"/>
      <c r="BD29" s="680"/>
      <c r="BE29" s="663"/>
      <c r="BF29" s="664"/>
      <c r="BG29" s="664"/>
      <c r="BH29" s="665"/>
      <c r="BI29" s="632"/>
      <c r="BJ29" s="621"/>
      <c r="BK29" s="622"/>
    </row>
    <row r="30" spans="1:63" s="103" customFormat="1" ht="13.5" customHeight="1" x14ac:dyDescent="0.4">
      <c r="A30" s="693"/>
      <c r="B30" s="694"/>
      <c r="C30" s="694"/>
      <c r="D30" s="694"/>
      <c r="E30" s="695"/>
      <c r="F30" s="551"/>
      <c r="G30" s="549"/>
      <c r="H30" s="549"/>
      <c r="I30" s="549"/>
      <c r="J30" s="550"/>
      <c r="K30" s="522"/>
      <c r="L30" s="523"/>
      <c r="M30" s="650"/>
      <c r="N30" s="522"/>
      <c r="O30" s="523"/>
      <c r="P30" s="650"/>
      <c r="Q30" s="565"/>
      <c r="R30" s="549"/>
      <c r="S30" s="552"/>
      <c r="T30" s="581"/>
      <c r="U30" s="582"/>
      <c r="V30" s="583"/>
      <c r="W30" s="599"/>
      <c r="X30" s="600"/>
      <c r="Y30" s="601"/>
      <c r="Z30" s="600"/>
      <c r="AA30" s="600"/>
      <c r="AB30" s="601"/>
      <c r="AC30" s="614"/>
      <c r="AD30" s="615"/>
      <c r="AE30" s="616"/>
      <c r="AF30" s="581"/>
      <c r="AG30" s="582"/>
      <c r="AH30" s="583"/>
      <c r="AI30" s="590"/>
      <c r="AJ30" s="591"/>
      <c r="AK30" s="591"/>
      <c r="AL30" s="592"/>
      <c r="AM30" s="623"/>
      <c r="AN30" s="624"/>
      <c r="AO30" s="625"/>
      <c r="AP30" s="551"/>
      <c r="AQ30" s="549"/>
      <c r="AR30" s="549"/>
      <c r="AS30" s="552"/>
      <c r="AT30" s="675"/>
      <c r="AU30" s="676"/>
      <c r="AV30" s="676"/>
      <c r="AW30" s="677"/>
      <c r="AX30" s="634"/>
      <c r="AY30" s="624"/>
      <c r="AZ30" s="635"/>
      <c r="BA30" s="675"/>
      <c r="BB30" s="676"/>
      <c r="BC30" s="676"/>
      <c r="BD30" s="677"/>
      <c r="BE30" s="666"/>
      <c r="BF30" s="667"/>
      <c r="BG30" s="667"/>
      <c r="BH30" s="668"/>
      <c r="BI30" s="634"/>
      <c r="BJ30" s="624"/>
      <c r="BK30" s="625"/>
    </row>
    <row r="31" spans="1:63" s="103" customFormat="1" ht="13.5" customHeight="1" x14ac:dyDescent="0.4">
      <c r="A31" s="654" t="s">
        <v>591</v>
      </c>
      <c r="B31" s="655"/>
      <c r="C31" s="655"/>
      <c r="D31" s="655"/>
      <c r="E31" s="656"/>
      <c r="F31" s="556" t="s">
        <v>589</v>
      </c>
      <c r="G31" s="557"/>
      <c r="H31" s="557"/>
      <c r="I31" s="557"/>
      <c r="J31" s="558"/>
      <c r="K31" s="519">
        <f>IF(ISBLANK(K27),"",(K27))</f>
        <v>0</v>
      </c>
      <c r="L31" s="520"/>
      <c r="M31" s="647"/>
      <c r="N31" s="520">
        <f>IF(ISBLANK(N27),"",(N27))</f>
        <v>0</v>
      </c>
      <c r="O31" s="520"/>
      <c r="P31" s="647"/>
      <c r="Q31" s="651"/>
      <c r="R31" s="557"/>
      <c r="S31" s="626"/>
      <c r="T31" s="575" t="str">
        <f>IF(ISBLANK(Q31),"",(Q31-K31)/(N31-K31))</f>
        <v/>
      </c>
      <c r="U31" s="576"/>
      <c r="V31" s="577"/>
      <c r="W31" s="593">
        <f>IF(ISBLANK(W27),"",(W27))</f>
        <v>0</v>
      </c>
      <c r="X31" s="594"/>
      <c r="Y31" s="595"/>
      <c r="Z31" s="594">
        <f>IF(ISBLANK(Z27),"",(Z27))</f>
        <v>0</v>
      </c>
      <c r="AA31" s="594"/>
      <c r="AB31" s="595"/>
      <c r="AC31" s="608"/>
      <c r="AD31" s="609"/>
      <c r="AE31" s="610"/>
      <c r="AF31" s="575" t="str">
        <f>IF(ISBLANK(AC31),"",(AC31-W31)/(Z31-W31))</f>
        <v/>
      </c>
      <c r="AG31" s="576"/>
      <c r="AH31" s="577"/>
      <c r="AI31" s="584">
        <f>IF(ISBLANK(AI27),"",(AI27))</f>
        <v>0</v>
      </c>
      <c r="AJ31" s="585"/>
      <c r="AK31" s="585"/>
      <c r="AL31" s="586"/>
      <c r="AM31" s="617"/>
      <c r="AN31" s="618"/>
      <c r="AO31" s="619"/>
      <c r="AP31" s="556"/>
      <c r="AQ31" s="557"/>
      <c r="AR31" s="557"/>
      <c r="AS31" s="626"/>
      <c r="AT31" s="602"/>
      <c r="AU31" s="603"/>
      <c r="AV31" s="603"/>
      <c r="AW31" s="604"/>
      <c r="AX31" s="630"/>
      <c r="AY31" s="618"/>
      <c r="AZ31" s="631"/>
      <c r="BA31" s="602"/>
      <c r="BB31" s="603"/>
      <c r="BC31" s="603"/>
      <c r="BD31" s="604"/>
      <c r="BE31" s="660"/>
      <c r="BF31" s="661"/>
      <c r="BG31" s="661"/>
      <c r="BH31" s="662"/>
      <c r="BI31" s="630"/>
      <c r="BJ31" s="618"/>
      <c r="BK31" s="619"/>
    </row>
    <row r="32" spans="1:63" s="103" customFormat="1" ht="13.5" customHeight="1" x14ac:dyDescent="0.4">
      <c r="A32" s="657"/>
      <c r="B32" s="658"/>
      <c r="C32" s="658"/>
      <c r="D32" s="658"/>
      <c r="E32" s="659"/>
      <c r="F32" s="572"/>
      <c r="G32" s="573"/>
      <c r="H32" s="573"/>
      <c r="I32" s="573"/>
      <c r="J32" s="574"/>
      <c r="K32" s="648"/>
      <c r="L32" s="571"/>
      <c r="M32" s="649"/>
      <c r="N32" s="571"/>
      <c r="O32" s="571"/>
      <c r="P32" s="649"/>
      <c r="Q32" s="652"/>
      <c r="R32" s="573"/>
      <c r="S32" s="653"/>
      <c r="T32" s="578"/>
      <c r="U32" s="579"/>
      <c r="V32" s="580"/>
      <c r="W32" s="596"/>
      <c r="X32" s="597"/>
      <c r="Y32" s="598"/>
      <c r="Z32" s="597"/>
      <c r="AA32" s="597"/>
      <c r="AB32" s="598"/>
      <c r="AC32" s="611"/>
      <c r="AD32" s="612"/>
      <c r="AE32" s="613"/>
      <c r="AF32" s="578"/>
      <c r="AG32" s="579"/>
      <c r="AH32" s="580"/>
      <c r="AI32" s="587"/>
      <c r="AJ32" s="588"/>
      <c r="AK32" s="588"/>
      <c r="AL32" s="589"/>
      <c r="AM32" s="620"/>
      <c r="AN32" s="621"/>
      <c r="AO32" s="622"/>
      <c r="AP32" s="627"/>
      <c r="AQ32" s="628"/>
      <c r="AR32" s="628"/>
      <c r="AS32" s="629"/>
      <c r="AT32" s="605"/>
      <c r="AU32" s="606"/>
      <c r="AV32" s="606"/>
      <c r="AW32" s="607"/>
      <c r="AX32" s="632"/>
      <c r="AY32" s="621"/>
      <c r="AZ32" s="633"/>
      <c r="BA32" s="678"/>
      <c r="BB32" s="679"/>
      <c r="BC32" s="679"/>
      <c r="BD32" s="680"/>
      <c r="BE32" s="663"/>
      <c r="BF32" s="664"/>
      <c r="BG32" s="664"/>
      <c r="BH32" s="665"/>
      <c r="BI32" s="632"/>
      <c r="BJ32" s="621"/>
      <c r="BK32" s="622"/>
    </row>
    <row r="33" spans="1:63" s="103" customFormat="1" ht="13.5" customHeight="1" x14ac:dyDescent="0.4">
      <c r="A33" s="684" t="e">
        <f>IF(ISBLANK(A29),"",A29+1)</f>
        <v>#VALUE!</v>
      </c>
      <c r="B33" s="685"/>
      <c r="C33" s="685"/>
      <c r="D33" s="685"/>
      <c r="E33" s="686"/>
      <c r="F33" s="572" t="s">
        <v>588</v>
      </c>
      <c r="G33" s="573"/>
      <c r="H33" s="573"/>
      <c r="I33" s="573"/>
      <c r="J33" s="574"/>
      <c r="K33" s="648"/>
      <c r="L33" s="571"/>
      <c r="M33" s="649"/>
      <c r="N33" s="571"/>
      <c r="O33" s="571"/>
      <c r="P33" s="649"/>
      <c r="Q33" s="652"/>
      <c r="R33" s="573"/>
      <c r="S33" s="653"/>
      <c r="T33" s="578"/>
      <c r="U33" s="579"/>
      <c r="V33" s="580"/>
      <c r="W33" s="596"/>
      <c r="X33" s="597"/>
      <c r="Y33" s="598"/>
      <c r="Z33" s="597"/>
      <c r="AA33" s="597"/>
      <c r="AB33" s="598"/>
      <c r="AC33" s="611"/>
      <c r="AD33" s="612"/>
      <c r="AE33" s="613"/>
      <c r="AF33" s="578"/>
      <c r="AG33" s="579"/>
      <c r="AH33" s="580"/>
      <c r="AI33" s="587"/>
      <c r="AJ33" s="588"/>
      <c r="AK33" s="588"/>
      <c r="AL33" s="589"/>
      <c r="AM33" s="620"/>
      <c r="AN33" s="621"/>
      <c r="AO33" s="622"/>
      <c r="AP33" s="669"/>
      <c r="AQ33" s="670"/>
      <c r="AR33" s="670"/>
      <c r="AS33" s="671"/>
      <c r="AT33" s="672"/>
      <c r="AU33" s="673"/>
      <c r="AV33" s="673"/>
      <c r="AW33" s="674"/>
      <c r="AX33" s="632"/>
      <c r="AY33" s="621"/>
      <c r="AZ33" s="633"/>
      <c r="BA33" s="678"/>
      <c r="BB33" s="679"/>
      <c r="BC33" s="679"/>
      <c r="BD33" s="680"/>
      <c r="BE33" s="663"/>
      <c r="BF33" s="664"/>
      <c r="BG33" s="664"/>
      <c r="BH33" s="665"/>
      <c r="BI33" s="632"/>
      <c r="BJ33" s="621"/>
      <c r="BK33" s="622"/>
    </row>
    <row r="34" spans="1:63" s="103" customFormat="1" ht="12" x14ac:dyDescent="0.4">
      <c r="A34" s="687"/>
      <c r="B34" s="688"/>
      <c r="C34" s="688"/>
      <c r="D34" s="688"/>
      <c r="E34" s="689"/>
      <c r="F34" s="551"/>
      <c r="G34" s="549"/>
      <c r="H34" s="549"/>
      <c r="I34" s="549"/>
      <c r="J34" s="550"/>
      <c r="K34" s="522"/>
      <c r="L34" s="523"/>
      <c r="M34" s="650"/>
      <c r="N34" s="523"/>
      <c r="O34" s="523"/>
      <c r="P34" s="650"/>
      <c r="Q34" s="565"/>
      <c r="R34" s="549"/>
      <c r="S34" s="552"/>
      <c r="T34" s="581"/>
      <c r="U34" s="582"/>
      <c r="V34" s="583"/>
      <c r="W34" s="599"/>
      <c r="X34" s="600"/>
      <c r="Y34" s="601"/>
      <c r="Z34" s="600"/>
      <c r="AA34" s="600"/>
      <c r="AB34" s="601"/>
      <c r="AC34" s="614"/>
      <c r="AD34" s="615"/>
      <c r="AE34" s="616"/>
      <c r="AF34" s="581"/>
      <c r="AG34" s="582"/>
      <c r="AH34" s="583"/>
      <c r="AI34" s="590"/>
      <c r="AJ34" s="591"/>
      <c r="AK34" s="591"/>
      <c r="AL34" s="592"/>
      <c r="AM34" s="623"/>
      <c r="AN34" s="624"/>
      <c r="AO34" s="625"/>
      <c r="AP34" s="551"/>
      <c r="AQ34" s="549"/>
      <c r="AR34" s="549"/>
      <c r="AS34" s="552"/>
      <c r="AT34" s="675"/>
      <c r="AU34" s="676"/>
      <c r="AV34" s="676"/>
      <c r="AW34" s="677"/>
      <c r="AX34" s="634"/>
      <c r="AY34" s="624"/>
      <c r="AZ34" s="635"/>
      <c r="BA34" s="675"/>
      <c r="BB34" s="676"/>
      <c r="BC34" s="676"/>
      <c r="BD34" s="677"/>
      <c r="BE34" s="666"/>
      <c r="BF34" s="667"/>
      <c r="BG34" s="667"/>
      <c r="BH34" s="668"/>
      <c r="BI34" s="634"/>
      <c r="BJ34" s="624"/>
      <c r="BK34" s="625"/>
    </row>
    <row r="35" spans="1:63" s="103" customFormat="1" ht="13.5" customHeight="1" x14ac:dyDescent="0.4">
      <c r="A35" s="654" t="s">
        <v>590</v>
      </c>
      <c r="B35" s="655"/>
      <c r="C35" s="655"/>
      <c r="D35" s="655"/>
      <c r="E35" s="656"/>
      <c r="F35" s="556" t="s">
        <v>589</v>
      </c>
      <c r="G35" s="557"/>
      <c r="H35" s="557"/>
      <c r="I35" s="557"/>
      <c r="J35" s="558"/>
      <c r="K35" s="519">
        <f>IF(ISBLANK(K27),"",(K27))</f>
        <v>0</v>
      </c>
      <c r="L35" s="520"/>
      <c r="M35" s="647"/>
      <c r="N35" s="520">
        <f>IF(ISBLANK(N27),"",(N27))</f>
        <v>0</v>
      </c>
      <c r="O35" s="520"/>
      <c r="P35" s="647"/>
      <c r="Q35" s="651"/>
      <c r="R35" s="557"/>
      <c r="S35" s="626"/>
      <c r="T35" s="575" t="str">
        <f>IF(ISBLANK(Q35),"",(Q35-K35)/(N35-K35))</f>
        <v/>
      </c>
      <c r="U35" s="576"/>
      <c r="V35" s="577"/>
      <c r="W35" s="593">
        <f>IF(ISBLANK(W27),"",(W27))</f>
        <v>0</v>
      </c>
      <c r="X35" s="594"/>
      <c r="Y35" s="595"/>
      <c r="Z35" s="594">
        <f>IF(ISBLANK(Z27),"",(Z27))</f>
        <v>0</v>
      </c>
      <c r="AA35" s="594"/>
      <c r="AB35" s="595"/>
      <c r="AC35" s="608"/>
      <c r="AD35" s="609"/>
      <c r="AE35" s="610"/>
      <c r="AF35" s="575" t="str">
        <f>IF(ISBLANK(AC35),"",(AC35-W35)/(Z35-W35))</f>
        <v/>
      </c>
      <c r="AG35" s="576"/>
      <c r="AH35" s="577"/>
      <c r="AI35" s="584">
        <f>IF(ISBLANK(AI27),"",(AI27))</f>
        <v>0</v>
      </c>
      <c r="AJ35" s="585"/>
      <c r="AK35" s="585"/>
      <c r="AL35" s="586"/>
      <c r="AM35" s="617"/>
      <c r="AN35" s="618"/>
      <c r="AO35" s="619"/>
      <c r="AP35" s="556"/>
      <c r="AQ35" s="557"/>
      <c r="AR35" s="557"/>
      <c r="AS35" s="626"/>
      <c r="AT35" s="602"/>
      <c r="AU35" s="603"/>
      <c r="AV35" s="603"/>
      <c r="AW35" s="604"/>
      <c r="AX35" s="630"/>
      <c r="AY35" s="618"/>
      <c r="AZ35" s="631"/>
      <c r="BA35" s="602"/>
      <c r="BB35" s="603"/>
      <c r="BC35" s="603"/>
      <c r="BD35" s="604"/>
      <c r="BE35" s="660"/>
      <c r="BF35" s="661"/>
      <c r="BG35" s="661"/>
      <c r="BH35" s="662"/>
      <c r="BI35" s="630"/>
      <c r="BJ35" s="618"/>
      <c r="BK35" s="619"/>
    </row>
    <row r="36" spans="1:63" s="103" customFormat="1" ht="13.5" customHeight="1" x14ac:dyDescent="0.4">
      <c r="A36" s="657"/>
      <c r="B36" s="658"/>
      <c r="C36" s="658"/>
      <c r="D36" s="658"/>
      <c r="E36" s="659"/>
      <c r="F36" s="572"/>
      <c r="G36" s="573"/>
      <c r="H36" s="573"/>
      <c r="I36" s="573"/>
      <c r="J36" s="574"/>
      <c r="K36" s="648"/>
      <c r="L36" s="571"/>
      <c r="M36" s="649"/>
      <c r="N36" s="571"/>
      <c r="O36" s="571"/>
      <c r="P36" s="649"/>
      <c r="Q36" s="652"/>
      <c r="R36" s="573"/>
      <c r="S36" s="653"/>
      <c r="T36" s="578"/>
      <c r="U36" s="579"/>
      <c r="V36" s="580"/>
      <c r="W36" s="596"/>
      <c r="X36" s="597"/>
      <c r="Y36" s="598"/>
      <c r="Z36" s="597"/>
      <c r="AA36" s="597"/>
      <c r="AB36" s="598"/>
      <c r="AC36" s="611"/>
      <c r="AD36" s="612"/>
      <c r="AE36" s="613"/>
      <c r="AF36" s="578"/>
      <c r="AG36" s="579"/>
      <c r="AH36" s="580"/>
      <c r="AI36" s="587"/>
      <c r="AJ36" s="588"/>
      <c r="AK36" s="588"/>
      <c r="AL36" s="589"/>
      <c r="AM36" s="620"/>
      <c r="AN36" s="621"/>
      <c r="AO36" s="622"/>
      <c r="AP36" s="627"/>
      <c r="AQ36" s="628"/>
      <c r="AR36" s="628"/>
      <c r="AS36" s="629"/>
      <c r="AT36" s="605"/>
      <c r="AU36" s="606"/>
      <c r="AV36" s="606"/>
      <c r="AW36" s="607"/>
      <c r="AX36" s="632"/>
      <c r="AY36" s="621"/>
      <c r="AZ36" s="633"/>
      <c r="BA36" s="678"/>
      <c r="BB36" s="679"/>
      <c r="BC36" s="679"/>
      <c r="BD36" s="680"/>
      <c r="BE36" s="663"/>
      <c r="BF36" s="664"/>
      <c r="BG36" s="664"/>
      <c r="BH36" s="665"/>
      <c r="BI36" s="632"/>
      <c r="BJ36" s="621"/>
      <c r="BK36" s="622"/>
    </row>
    <row r="37" spans="1:63" s="103" customFormat="1" ht="13.5" customHeight="1" x14ac:dyDescent="0.4">
      <c r="A37" s="684" t="e">
        <f>IF(ISBLANK(A29),"",A33+1)</f>
        <v>#VALUE!</v>
      </c>
      <c r="B37" s="685"/>
      <c r="C37" s="685"/>
      <c r="D37" s="685"/>
      <c r="E37" s="686"/>
      <c r="F37" s="572" t="s">
        <v>588</v>
      </c>
      <c r="G37" s="573"/>
      <c r="H37" s="573"/>
      <c r="I37" s="573"/>
      <c r="J37" s="574"/>
      <c r="K37" s="648"/>
      <c r="L37" s="571"/>
      <c r="M37" s="649"/>
      <c r="N37" s="571"/>
      <c r="O37" s="571"/>
      <c r="P37" s="649"/>
      <c r="Q37" s="652"/>
      <c r="R37" s="573"/>
      <c r="S37" s="653"/>
      <c r="T37" s="578"/>
      <c r="U37" s="579"/>
      <c r="V37" s="580"/>
      <c r="W37" s="596"/>
      <c r="X37" s="597"/>
      <c r="Y37" s="598"/>
      <c r="Z37" s="597"/>
      <c r="AA37" s="597"/>
      <c r="AB37" s="598"/>
      <c r="AC37" s="611"/>
      <c r="AD37" s="612"/>
      <c r="AE37" s="613"/>
      <c r="AF37" s="578"/>
      <c r="AG37" s="579"/>
      <c r="AH37" s="580"/>
      <c r="AI37" s="587"/>
      <c r="AJ37" s="588"/>
      <c r="AK37" s="588"/>
      <c r="AL37" s="589"/>
      <c r="AM37" s="620"/>
      <c r="AN37" s="621"/>
      <c r="AO37" s="622"/>
      <c r="AP37" s="669"/>
      <c r="AQ37" s="670"/>
      <c r="AR37" s="670"/>
      <c r="AS37" s="671"/>
      <c r="AT37" s="672"/>
      <c r="AU37" s="673"/>
      <c r="AV37" s="673"/>
      <c r="AW37" s="674"/>
      <c r="AX37" s="632"/>
      <c r="AY37" s="621"/>
      <c r="AZ37" s="633"/>
      <c r="BA37" s="678"/>
      <c r="BB37" s="679"/>
      <c r="BC37" s="679"/>
      <c r="BD37" s="680"/>
      <c r="BE37" s="663"/>
      <c r="BF37" s="664"/>
      <c r="BG37" s="664"/>
      <c r="BH37" s="665"/>
      <c r="BI37" s="632"/>
      <c r="BJ37" s="621"/>
      <c r="BK37" s="622"/>
    </row>
    <row r="38" spans="1:63" s="103" customFormat="1" ht="12" x14ac:dyDescent="0.4">
      <c r="A38" s="687"/>
      <c r="B38" s="688"/>
      <c r="C38" s="688"/>
      <c r="D38" s="688"/>
      <c r="E38" s="689"/>
      <c r="F38" s="551"/>
      <c r="G38" s="549"/>
      <c r="H38" s="549"/>
      <c r="I38" s="549"/>
      <c r="J38" s="550"/>
      <c r="K38" s="522"/>
      <c r="L38" s="523"/>
      <c r="M38" s="650"/>
      <c r="N38" s="523"/>
      <c r="O38" s="523"/>
      <c r="P38" s="650"/>
      <c r="Q38" s="565"/>
      <c r="R38" s="549"/>
      <c r="S38" s="552"/>
      <c r="T38" s="581"/>
      <c r="U38" s="582"/>
      <c r="V38" s="583"/>
      <c r="W38" s="599"/>
      <c r="X38" s="600"/>
      <c r="Y38" s="601"/>
      <c r="Z38" s="600"/>
      <c r="AA38" s="600"/>
      <c r="AB38" s="601"/>
      <c r="AC38" s="614"/>
      <c r="AD38" s="615"/>
      <c r="AE38" s="616"/>
      <c r="AF38" s="581"/>
      <c r="AG38" s="582"/>
      <c r="AH38" s="583"/>
      <c r="AI38" s="590"/>
      <c r="AJ38" s="591"/>
      <c r="AK38" s="591"/>
      <c r="AL38" s="592"/>
      <c r="AM38" s="623"/>
      <c r="AN38" s="624"/>
      <c r="AO38" s="625"/>
      <c r="AP38" s="551"/>
      <c r="AQ38" s="549"/>
      <c r="AR38" s="549"/>
      <c r="AS38" s="552"/>
      <c r="AT38" s="675"/>
      <c r="AU38" s="676"/>
      <c r="AV38" s="676"/>
      <c r="AW38" s="677"/>
      <c r="AX38" s="634"/>
      <c r="AY38" s="624"/>
      <c r="AZ38" s="635"/>
      <c r="BA38" s="675"/>
      <c r="BB38" s="676"/>
      <c r="BC38" s="676"/>
      <c r="BD38" s="677"/>
      <c r="BE38" s="666"/>
      <c r="BF38" s="667"/>
      <c r="BG38" s="667"/>
      <c r="BH38" s="668"/>
      <c r="BI38" s="634"/>
      <c r="BJ38" s="624"/>
      <c r="BK38" s="625"/>
    </row>
    <row r="39" spans="1:63" s="103" customFormat="1" ht="13.5" customHeight="1" x14ac:dyDescent="0.4">
      <c r="A39" s="520" t="s">
        <v>570</v>
      </c>
      <c r="B39" s="520"/>
      <c r="C39" s="107" t="s">
        <v>587</v>
      </c>
      <c r="D39" s="105"/>
      <c r="E39" s="105"/>
      <c r="F39" s="105"/>
      <c r="G39" s="105"/>
      <c r="H39" s="105"/>
      <c r="I39" s="105"/>
      <c r="J39" s="105"/>
      <c r="K39" s="105"/>
      <c r="L39" s="105"/>
      <c r="M39" s="105"/>
      <c r="N39" s="106"/>
      <c r="O39" s="106"/>
      <c r="P39" s="106"/>
      <c r="Q39" s="106"/>
      <c r="R39" s="106"/>
      <c r="S39" s="105"/>
      <c r="T39" s="105"/>
      <c r="U39" s="105"/>
      <c r="V39" s="106"/>
      <c r="W39" s="106"/>
      <c r="X39" s="106"/>
      <c r="Y39" s="106"/>
      <c r="Z39" s="106"/>
      <c r="AA39" s="106"/>
      <c r="AB39" s="105"/>
      <c r="AC39" s="105"/>
      <c r="AD39" s="105"/>
      <c r="AE39" s="106"/>
      <c r="AF39" s="106"/>
      <c r="AG39" s="106"/>
      <c r="AH39" s="106"/>
      <c r="AI39" s="106"/>
      <c r="AJ39" s="106"/>
      <c r="AK39" s="105"/>
      <c r="AL39" s="105"/>
      <c r="AM39" s="105"/>
      <c r="AN39" s="105"/>
      <c r="AO39" s="105"/>
      <c r="AP39" s="105"/>
      <c r="AQ39" s="105"/>
      <c r="AR39" s="105"/>
      <c r="AS39" s="105"/>
      <c r="AT39" s="105"/>
    </row>
    <row r="40" spans="1:63" s="103" customFormat="1" ht="13.5" customHeight="1" x14ac:dyDescent="0.4">
      <c r="A40" s="571" t="s">
        <v>586</v>
      </c>
      <c r="B40" s="571"/>
      <c r="C40" s="107" t="s">
        <v>585</v>
      </c>
      <c r="D40" s="105"/>
      <c r="E40" s="105"/>
      <c r="F40" s="105"/>
      <c r="G40" s="105"/>
      <c r="H40" s="105"/>
      <c r="I40" s="105"/>
      <c r="J40" s="105"/>
      <c r="K40" s="105"/>
      <c r="L40" s="105"/>
      <c r="M40" s="105"/>
      <c r="N40" s="106"/>
      <c r="O40" s="106"/>
      <c r="P40" s="106"/>
      <c r="Q40" s="106"/>
      <c r="R40" s="106"/>
      <c r="S40" s="105"/>
      <c r="T40" s="105"/>
      <c r="U40" s="105"/>
      <c r="V40" s="106"/>
      <c r="W40" s="106"/>
      <c r="X40" s="106"/>
      <c r="Y40" s="106"/>
      <c r="Z40" s="106"/>
      <c r="AA40" s="106"/>
      <c r="AB40" s="105"/>
      <c r="AC40" s="105"/>
      <c r="AD40" s="105"/>
      <c r="AE40" s="106"/>
      <c r="AF40" s="106"/>
      <c r="AG40" s="106"/>
      <c r="AH40" s="106"/>
      <c r="AI40" s="106"/>
      <c r="AJ40" s="106"/>
      <c r="AK40" s="105"/>
      <c r="AL40" s="105"/>
      <c r="AM40" s="105"/>
      <c r="AN40" s="105"/>
      <c r="AO40" s="105"/>
      <c r="AP40" s="105"/>
      <c r="AQ40" s="105"/>
      <c r="AR40" s="105"/>
      <c r="AS40" s="105"/>
      <c r="AT40" s="105"/>
    </row>
    <row r="41" spans="1:63" s="103" customFormat="1" ht="13.5" customHeight="1" x14ac:dyDescent="0.4">
      <c r="A41" s="571" t="s">
        <v>584</v>
      </c>
      <c r="B41" s="571"/>
      <c r="C41" s="107" t="s">
        <v>870</v>
      </c>
      <c r="D41" s="105"/>
      <c r="E41" s="105"/>
      <c r="F41" s="105"/>
      <c r="G41" s="105"/>
      <c r="H41" s="105"/>
      <c r="I41" s="105"/>
      <c r="J41" s="105"/>
      <c r="K41" s="105"/>
      <c r="L41" s="105"/>
      <c r="M41" s="105"/>
      <c r="N41" s="106"/>
      <c r="O41" s="106"/>
      <c r="P41" s="106"/>
      <c r="Q41" s="106"/>
      <c r="R41" s="106"/>
      <c r="S41" s="105"/>
      <c r="T41" s="105"/>
      <c r="U41" s="105"/>
      <c r="V41" s="106"/>
      <c r="W41" s="106"/>
      <c r="X41" s="106"/>
      <c r="Y41" s="106"/>
      <c r="Z41" s="106"/>
      <c r="AA41" s="106"/>
      <c r="AB41" s="105"/>
      <c r="AC41" s="105"/>
      <c r="AD41" s="105"/>
      <c r="AE41" s="106"/>
      <c r="AF41" s="106"/>
      <c r="AG41" s="106"/>
      <c r="AH41" s="106"/>
      <c r="AI41" s="106"/>
      <c r="AJ41" s="106"/>
      <c r="AK41" s="105"/>
      <c r="AL41" s="105"/>
      <c r="AM41" s="105"/>
      <c r="AN41" s="105"/>
      <c r="AO41" s="105"/>
      <c r="AP41" s="105"/>
      <c r="AQ41" s="105"/>
      <c r="AR41" s="105"/>
      <c r="AS41" s="105"/>
      <c r="AT41" s="105"/>
    </row>
    <row r="42" spans="1:63" s="103" customFormat="1" ht="13.5" customHeight="1" x14ac:dyDescent="0.4">
      <c r="A42" s="571" t="s">
        <v>583</v>
      </c>
      <c r="B42" s="571"/>
      <c r="C42" s="103" t="s">
        <v>582</v>
      </c>
    </row>
    <row r="43" spans="1:63" s="103" customFormat="1" ht="13.5" customHeight="1" x14ac:dyDescent="0.4">
      <c r="A43" s="571" t="s">
        <v>581</v>
      </c>
      <c r="B43" s="571"/>
      <c r="C43" s="104" t="s">
        <v>580</v>
      </c>
      <c r="D43" s="104"/>
      <c r="E43" s="104"/>
      <c r="F43" s="104"/>
      <c r="G43" s="104"/>
      <c r="H43" s="104"/>
      <c r="I43" s="104"/>
      <c r="J43" s="104"/>
      <c r="K43" s="104"/>
      <c r="L43" s="104"/>
      <c r="M43" s="104"/>
      <c r="N43" s="104"/>
      <c r="O43" s="104"/>
      <c r="P43" s="104"/>
      <c r="Q43" s="104"/>
      <c r="R43" s="104"/>
      <c r="S43" s="104"/>
      <c r="T43" s="104"/>
      <c r="U43" s="104"/>
      <c r="V43" s="104"/>
      <c r="W43" s="104"/>
      <c r="X43" s="104"/>
      <c r="Y43" s="104"/>
      <c r="Z43" s="104"/>
      <c r="AA43" s="104"/>
      <c r="AB43" s="104"/>
      <c r="AC43" s="104"/>
      <c r="AD43" s="104"/>
      <c r="AE43" s="104"/>
      <c r="AF43" s="104"/>
      <c r="AG43" s="104"/>
      <c r="AH43" s="104"/>
      <c r="AI43" s="104"/>
      <c r="AJ43" s="104"/>
      <c r="AK43" s="104"/>
      <c r="AL43" s="104"/>
      <c r="AM43" s="104"/>
      <c r="AN43" s="104"/>
      <c r="AO43" s="104"/>
      <c r="AP43" s="104"/>
      <c r="AQ43" s="104"/>
      <c r="AR43" s="104"/>
      <c r="AS43" s="104"/>
      <c r="AT43" s="104"/>
      <c r="AU43" s="104"/>
      <c r="AV43" s="104"/>
      <c r="AW43" s="104"/>
      <c r="AX43" s="104"/>
      <c r="AY43" s="104"/>
      <c r="AZ43" s="104"/>
      <c r="BA43" s="104"/>
      <c r="BB43" s="104"/>
    </row>
    <row r="44" spans="1:63" s="103" customFormat="1" ht="13.5" customHeight="1" x14ac:dyDescent="0.4">
      <c r="A44" s="571" t="s">
        <v>579</v>
      </c>
      <c r="B44" s="571"/>
      <c r="C44" s="104" t="s">
        <v>578</v>
      </c>
      <c r="D44" s="104"/>
      <c r="E44" s="104"/>
      <c r="F44" s="104"/>
      <c r="G44" s="104"/>
      <c r="H44" s="104"/>
      <c r="I44" s="104"/>
      <c r="J44" s="104"/>
      <c r="K44" s="104"/>
      <c r="L44" s="104"/>
      <c r="M44" s="104"/>
      <c r="N44" s="104"/>
      <c r="O44" s="104"/>
      <c r="P44" s="104"/>
      <c r="Q44" s="104"/>
      <c r="R44" s="104"/>
      <c r="S44" s="104"/>
      <c r="T44" s="104"/>
      <c r="U44" s="104"/>
      <c r="V44" s="104"/>
      <c r="W44" s="104"/>
      <c r="X44" s="104"/>
      <c r="Y44" s="104"/>
      <c r="Z44" s="104"/>
      <c r="AA44" s="104"/>
      <c r="AB44" s="104"/>
      <c r="AC44" s="104"/>
      <c r="AD44" s="104"/>
      <c r="AE44" s="104"/>
      <c r="AF44" s="104"/>
      <c r="AG44" s="104"/>
      <c r="AH44" s="104"/>
      <c r="AI44" s="104"/>
      <c r="AJ44" s="104"/>
      <c r="AK44" s="104"/>
      <c r="AL44" s="104"/>
      <c r="AM44" s="104"/>
      <c r="AN44" s="104"/>
      <c r="AO44" s="104"/>
      <c r="AP44" s="104"/>
      <c r="AQ44" s="104"/>
      <c r="AR44" s="104"/>
      <c r="AS44" s="104"/>
      <c r="AT44" s="104"/>
      <c r="AU44" s="104"/>
      <c r="AV44" s="104"/>
      <c r="AW44" s="104"/>
      <c r="AX44" s="104"/>
      <c r="AY44" s="104"/>
      <c r="AZ44" s="104"/>
      <c r="BA44" s="104"/>
      <c r="BB44" s="104"/>
    </row>
    <row r="45" spans="1:63" s="103" customFormat="1" ht="13.5" customHeight="1" x14ac:dyDescent="0.4">
      <c r="A45" s="571" t="s">
        <v>577</v>
      </c>
      <c r="B45" s="571"/>
      <c r="C45" s="104" t="s">
        <v>576</v>
      </c>
      <c r="D45" s="104"/>
      <c r="E45" s="104"/>
      <c r="F45" s="104"/>
      <c r="G45" s="104"/>
      <c r="H45" s="104"/>
      <c r="I45" s="104"/>
      <c r="J45" s="104"/>
      <c r="K45" s="104"/>
      <c r="L45" s="104"/>
      <c r="M45" s="104"/>
      <c r="N45" s="104"/>
      <c r="O45" s="104"/>
      <c r="P45" s="104"/>
      <c r="Q45" s="104"/>
      <c r="R45" s="104"/>
      <c r="S45" s="104"/>
      <c r="T45" s="104"/>
      <c r="U45" s="104"/>
      <c r="V45" s="104"/>
      <c r="W45" s="104"/>
      <c r="X45" s="104"/>
      <c r="Y45" s="104"/>
      <c r="Z45" s="104"/>
      <c r="AA45" s="104"/>
      <c r="AB45" s="104"/>
      <c r="AC45" s="104"/>
      <c r="AD45" s="104"/>
      <c r="AE45" s="104"/>
      <c r="AF45" s="104"/>
      <c r="AG45" s="104"/>
      <c r="AH45" s="104"/>
      <c r="AI45" s="104"/>
      <c r="AJ45" s="104"/>
      <c r="AK45" s="104"/>
      <c r="AL45" s="104"/>
      <c r="AM45" s="104"/>
      <c r="AN45" s="104"/>
      <c r="AO45" s="104"/>
      <c r="AP45" s="104"/>
      <c r="AQ45" s="104"/>
      <c r="AR45" s="104"/>
      <c r="AS45" s="104"/>
      <c r="AT45" s="104"/>
      <c r="AU45" s="104"/>
      <c r="AV45" s="104"/>
      <c r="AW45" s="104"/>
      <c r="AX45" s="104"/>
      <c r="AY45" s="104"/>
      <c r="AZ45" s="104"/>
      <c r="BA45" s="104"/>
      <c r="BB45" s="104"/>
    </row>
    <row r="46" spans="1:63" s="103" customFormat="1" ht="13.5" customHeight="1" x14ac:dyDescent="0.4">
      <c r="C46" s="104"/>
      <c r="D46" s="104"/>
      <c r="E46" s="104"/>
      <c r="F46" s="104"/>
      <c r="G46" s="104"/>
      <c r="H46" s="104"/>
      <c r="I46" s="104"/>
      <c r="J46" s="104"/>
      <c r="K46" s="104"/>
      <c r="L46" s="104"/>
      <c r="M46" s="104"/>
      <c r="N46" s="104"/>
      <c r="O46" s="104"/>
      <c r="P46" s="104"/>
      <c r="Q46" s="104"/>
      <c r="R46" s="104"/>
      <c r="S46" s="104"/>
      <c r="T46" s="104"/>
      <c r="U46" s="104"/>
      <c r="V46" s="104"/>
      <c r="W46" s="104"/>
      <c r="X46" s="104"/>
      <c r="Y46" s="104"/>
      <c r="Z46" s="104"/>
      <c r="AA46" s="104"/>
      <c r="AB46" s="104"/>
      <c r="AC46" s="104"/>
      <c r="AD46" s="104"/>
      <c r="AE46" s="104"/>
      <c r="AF46" s="104"/>
      <c r="AG46" s="104"/>
      <c r="AH46" s="104"/>
      <c r="AI46" s="104"/>
      <c r="AJ46" s="104"/>
      <c r="AK46" s="104"/>
      <c r="AL46" s="104"/>
      <c r="AM46" s="104"/>
      <c r="AN46" s="104"/>
      <c r="AO46" s="104"/>
      <c r="AP46" s="104"/>
      <c r="AQ46" s="104"/>
      <c r="AR46" s="104"/>
      <c r="AS46" s="104"/>
      <c r="AT46" s="104"/>
      <c r="AU46" s="104"/>
      <c r="AV46" s="104"/>
      <c r="AW46" s="104"/>
      <c r="AX46" s="104"/>
      <c r="AY46" s="104"/>
      <c r="AZ46" s="104"/>
      <c r="BA46" s="104"/>
      <c r="BB46" s="104"/>
    </row>
    <row r="47" spans="1:63" s="103" customFormat="1" ht="12" x14ac:dyDescent="0.4">
      <c r="A47" s="103" t="s">
        <v>575</v>
      </c>
    </row>
    <row r="48" spans="1:63" s="103" customFormat="1" ht="12" x14ac:dyDescent="0.4">
      <c r="A48" s="519" t="s">
        <v>574</v>
      </c>
      <c r="B48" s="520"/>
      <c r="C48" s="520"/>
      <c r="D48" s="520"/>
      <c r="E48" s="520"/>
      <c r="F48" s="520"/>
      <c r="G48" s="520"/>
      <c r="H48" s="520"/>
      <c r="I48" s="520"/>
      <c r="J48" s="521"/>
      <c r="K48" s="519" t="s">
        <v>573</v>
      </c>
      <c r="L48" s="520"/>
      <c r="M48" s="520"/>
      <c r="N48" s="520"/>
      <c r="O48" s="520"/>
      <c r="P48" s="520"/>
      <c r="Q48" s="520"/>
      <c r="R48" s="520"/>
      <c r="S48" s="520"/>
      <c r="T48" s="520"/>
      <c r="U48" s="520"/>
      <c r="V48" s="520"/>
      <c r="W48" s="520"/>
      <c r="X48" s="520"/>
      <c r="Y48" s="520"/>
      <c r="Z48" s="520"/>
      <c r="AA48" s="521"/>
      <c r="AB48" s="519" t="s">
        <v>572</v>
      </c>
      <c r="AC48" s="520"/>
      <c r="AD48" s="520"/>
      <c r="AE48" s="520"/>
      <c r="AF48" s="520"/>
      <c r="AG48" s="520"/>
      <c r="AH48" s="520"/>
      <c r="AI48" s="520"/>
      <c r="AJ48" s="521"/>
      <c r="AK48" s="519" t="s">
        <v>571</v>
      </c>
      <c r="AL48" s="520"/>
      <c r="AM48" s="520"/>
      <c r="AN48" s="520"/>
      <c r="AO48" s="520"/>
      <c r="AP48" s="520"/>
      <c r="AQ48" s="520"/>
      <c r="AR48" s="520"/>
      <c r="AS48" s="520"/>
      <c r="AT48" s="520"/>
      <c r="AU48" s="520"/>
      <c r="AV48" s="520"/>
      <c r="AW48" s="520"/>
      <c r="AX48" s="520"/>
      <c r="AY48" s="520"/>
      <c r="AZ48" s="520"/>
      <c r="BA48" s="520"/>
      <c r="BB48" s="521"/>
    </row>
    <row r="49" spans="1:54" s="103" customFormat="1" ht="12" x14ac:dyDescent="0.4">
      <c r="A49" s="522"/>
      <c r="B49" s="523"/>
      <c r="C49" s="523"/>
      <c r="D49" s="523"/>
      <c r="E49" s="523"/>
      <c r="F49" s="523"/>
      <c r="G49" s="523"/>
      <c r="H49" s="523"/>
      <c r="I49" s="523"/>
      <c r="J49" s="524"/>
      <c r="K49" s="522"/>
      <c r="L49" s="523"/>
      <c r="M49" s="523"/>
      <c r="N49" s="523"/>
      <c r="O49" s="523"/>
      <c r="P49" s="523"/>
      <c r="Q49" s="523"/>
      <c r="R49" s="523"/>
      <c r="S49" s="523"/>
      <c r="T49" s="523"/>
      <c r="U49" s="523"/>
      <c r="V49" s="523"/>
      <c r="W49" s="523"/>
      <c r="X49" s="523"/>
      <c r="Y49" s="523"/>
      <c r="Z49" s="523"/>
      <c r="AA49" s="524"/>
      <c r="AB49" s="522"/>
      <c r="AC49" s="523"/>
      <c r="AD49" s="523"/>
      <c r="AE49" s="523"/>
      <c r="AF49" s="523"/>
      <c r="AG49" s="523"/>
      <c r="AH49" s="523"/>
      <c r="AI49" s="523"/>
      <c r="AJ49" s="524"/>
      <c r="AK49" s="522"/>
      <c r="AL49" s="523"/>
      <c r="AM49" s="523"/>
      <c r="AN49" s="523"/>
      <c r="AO49" s="523"/>
      <c r="AP49" s="523"/>
      <c r="AQ49" s="523"/>
      <c r="AR49" s="523"/>
      <c r="AS49" s="523"/>
      <c r="AT49" s="523"/>
      <c r="AU49" s="523"/>
      <c r="AV49" s="523"/>
      <c r="AW49" s="523"/>
      <c r="AX49" s="523"/>
      <c r="AY49" s="523"/>
      <c r="AZ49" s="523"/>
      <c r="BA49" s="523"/>
      <c r="BB49" s="524"/>
    </row>
    <row r="50" spans="1:54" s="103" customFormat="1" ht="12" x14ac:dyDescent="0.4">
      <c r="A50" s="556"/>
      <c r="B50" s="557"/>
      <c r="C50" s="557"/>
      <c r="D50" s="557"/>
      <c r="E50" s="557"/>
      <c r="F50" s="557"/>
      <c r="G50" s="557"/>
      <c r="H50" s="557"/>
      <c r="I50" s="557"/>
      <c r="J50" s="558"/>
      <c r="K50" s="556"/>
      <c r="L50" s="557"/>
      <c r="M50" s="557"/>
      <c r="N50" s="557"/>
      <c r="O50" s="557"/>
      <c r="P50" s="557"/>
      <c r="Q50" s="557"/>
      <c r="R50" s="557"/>
      <c r="S50" s="557"/>
      <c r="T50" s="557"/>
      <c r="U50" s="557"/>
      <c r="V50" s="557"/>
      <c r="W50" s="557"/>
      <c r="X50" s="557"/>
      <c r="Y50" s="557"/>
      <c r="Z50" s="557"/>
      <c r="AA50" s="558"/>
      <c r="AB50" s="556"/>
      <c r="AC50" s="557"/>
      <c r="AD50" s="557"/>
      <c r="AE50" s="557"/>
      <c r="AF50" s="557"/>
      <c r="AG50" s="557"/>
      <c r="AH50" s="557"/>
      <c r="AI50" s="557"/>
      <c r="AJ50" s="558"/>
      <c r="AK50" s="556"/>
      <c r="AL50" s="557"/>
      <c r="AM50" s="557"/>
      <c r="AN50" s="557"/>
      <c r="AO50" s="557"/>
      <c r="AP50" s="557"/>
      <c r="AQ50" s="557"/>
      <c r="AR50" s="557"/>
      <c r="AS50" s="557"/>
      <c r="AT50" s="557"/>
      <c r="AU50" s="557"/>
      <c r="AV50" s="557"/>
      <c r="AW50" s="557"/>
      <c r="AX50" s="557"/>
      <c r="AY50" s="557"/>
      <c r="AZ50" s="557"/>
      <c r="BA50" s="557"/>
      <c r="BB50" s="558"/>
    </row>
    <row r="51" spans="1:54" s="103" customFormat="1" ht="12" x14ac:dyDescent="0.4">
      <c r="A51" s="572"/>
      <c r="B51" s="573"/>
      <c r="C51" s="573"/>
      <c r="D51" s="573"/>
      <c r="E51" s="573"/>
      <c r="F51" s="573"/>
      <c r="G51" s="573"/>
      <c r="H51" s="573"/>
      <c r="I51" s="573"/>
      <c r="J51" s="574"/>
      <c r="K51" s="572"/>
      <c r="L51" s="573"/>
      <c r="M51" s="573"/>
      <c r="N51" s="573"/>
      <c r="O51" s="573"/>
      <c r="P51" s="573"/>
      <c r="Q51" s="573"/>
      <c r="R51" s="573"/>
      <c r="S51" s="573"/>
      <c r="T51" s="573"/>
      <c r="U51" s="573"/>
      <c r="V51" s="573"/>
      <c r="W51" s="573"/>
      <c r="X51" s="573"/>
      <c r="Y51" s="573"/>
      <c r="Z51" s="573"/>
      <c r="AA51" s="574"/>
      <c r="AB51" s="572"/>
      <c r="AC51" s="573"/>
      <c r="AD51" s="573"/>
      <c r="AE51" s="573"/>
      <c r="AF51" s="573"/>
      <c r="AG51" s="573"/>
      <c r="AH51" s="573"/>
      <c r="AI51" s="573"/>
      <c r="AJ51" s="574"/>
      <c r="AK51" s="572"/>
      <c r="AL51" s="573"/>
      <c r="AM51" s="573"/>
      <c r="AN51" s="573"/>
      <c r="AO51" s="573"/>
      <c r="AP51" s="573"/>
      <c r="AQ51" s="573"/>
      <c r="AR51" s="573"/>
      <c r="AS51" s="573"/>
      <c r="AT51" s="573"/>
      <c r="AU51" s="573"/>
      <c r="AV51" s="573"/>
      <c r="AW51" s="573"/>
      <c r="AX51" s="573"/>
      <c r="AY51" s="573"/>
      <c r="AZ51" s="573"/>
      <c r="BA51" s="573"/>
      <c r="BB51" s="574"/>
    </row>
    <row r="52" spans="1:54" s="103" customFormat="1" ht="12" x14ac:dyDescent="0.4">
      <c r="A52" s="551"/>
      <c r="B52" s="549"/>
      <c r="C52" s="549"/>
      <c r="D52" s="549"/>
      <c r="E52" s="549"/>
      <c r="F52" s="549"/>
      <c r="G52" s="549"/>
      <c r="H52" s="549"/>
      <c r="I52" s="549"/>
      <c r="J52" s="550"/>
      <c r="K52" s="551"/>
      <c r="L52" s="549"/>
      <c r="M52" s="549"/>
      <c r="N52" s="549"/>
      <c r="O52" s="549"/>
      <c r="P52" s="549"/>
      <c r="Q52" s="549"/>
      <c r="R52" s="549"/>
      <c r="S52" s="549"/>
      <c r="T52" s="549"/>
      <c r="U52" s="549"/>
      <c r="V52" s="549"/>
      <c r="W52" s="549"/>
      <c r="X52" s="549"/>
      <c r="Y52" s="549"/>
      <c r="Z52" s="549"/>
      <c r="AA52" s="550"/>
      <c r="AB52" s="551"/>
      <c r="AC52" s="549"/>
      <c r="AD52" s="549"/>
      <c r="AE52" s="549"/>
      <c r="AF52" s="549"/>
      <c r="AG52" s="549"/>
      <c r="AH52" s="549"/>
      <c r="AI52" s="549"/>
      <c r="AJ52" s="550"/>
      <c r="AK52" s="551"/>
      <c r="AL52" s="549"/>
      <c r="AM52" s="549"/>
      <c r="AN52" s="549"/>
      <c r="AO52" s="549"/>
      <c r="AP52" s="549"/>
      <c r="AQ52" s="549"/>
      <c r="AR52" s="549"/>
      <c r="AS52" s="549"/>
      <c r="AT52" s="549"/>
      <c r="AU52" s="549"/>
      <c r="AV52" s="549"/>
      <c r="AW52" s="549"/>
      <c r="AX52" s="549"/>
      <c r="AY52" s="549"/>
      <c r="AZ52" s="549"/>
      <c r="BA52" s="549"/>
      <c r="BB52" s="550"/>
    </row>
    <row r="53" spans="1:54" s="103" customFormat="1" ht="12" x14ac:dyDescent="0.4">
      <c r="A53" s="571" t="s">
        <v>570</v>
      </c>
      <c r="B53" s="571"/>
      <c r="C53" s="103" t="s">
        <v>569</v>
      </c>
    </row>
    <row r="54" spans="1:54" s="103" customFormat="1" ht="12" x14ac:dyDescent="0.4">
      <c r="A54" s="571"/>
      <c r="B54" s="571"/>
    </row>
    <row r="55" spans="1:54" s="103" customFormat="1" ht="12" x14ac:dyDescent="0.4"/>
    <row r="56" spans="1:54" s="103" customFormat="1" ht="12" x14ac:dyDescent="0.4"/>
    <row r="57" spans="1:54" s="103" customFormat="1" ht="12" x14ac:dyDescent="0.4">
      <c r="A57" s="103" t="s">
        <v>568</v>
      </c>
    </row>
    <row r="58" spans="1:54" s="103" customFormat="1" ht="12" x14ac:dyDescent="0.4">
      <c r="B58" s="103" t="s">
        <v>567</v>
      </c>
    </row>
    <row r="59" spans="1:54" s="103" customFormat="1" ht="12" x14ac:dyDescent="0.4">
      <c r="B59" s="103" t="s">
        <v>566</v>
      </c>
    </row>
    <row r="60" spans="1:54" x14ac:dyDescent="0.4">
      <c r="B60" s="262" t="s">
        <v>868</v>
      </c>
    </row>
    <row r="61" spans="1:54" x14ac:dyDescent="0.4">
      <c r="B61" s="262" t="s">
        <v>869</v>
      </c>
    </row>
    <row r="62" spans="1:54" x14ac:dyDescent="0.4">
      <c r="B62" s="262"/>
    </row>
  </sheetData>
  <dataConsolidate/>
  <mergeCells count="161">
    <mergeCell ref="A29:E30"/>
    <mergeCell ref="F29:J30"/>
    <mergeCell ref="U5:AD6"/>
    <mergeCell ref="AI27:AL30"/>
    <mergeCell ref="AM27:AO30"/>
    <mergeCell ref="AP27:AS28"/>
    <mergeCell ref="A33:E34"/>
    <mergeCell ref="A27:E28"/>
    <mergeCell ref="F27:J28"/>
    <mergeCell ref="Z27:AB30"/>
    <mergeCell ref="K27:M30"/>
    <mergeCell ref="N27:P30"/>
    <mergeCell ref="Q27:S30"/>
    <mergeCell ref="AF26:AH26"/>
    <mergeCell ref="K25:V25"/>
    <mergeCell ref="N26:P26"/>
    <mergeCell ref="Q26:S26"/>
    <mergeCell ref="T26:V26"/>
    <mergeCell ref="AC27:AE30"/>
    <mergeCell ref="K26:M26"/>
    <mergeCell ref="A25:E26"/>
    <mergeCell ref="F25:J26"/>
    <mergeCell ref="W26:Y26"/>
    <mergeCell ref="Z26:AB26"/>
    <mergeCell ref="AF35:AH38"/>
    <mergeCell ref="A37:E38"/>
    <mergeCell ref="F37:J38"/>
    <mergeCell ref="A35:E36"/>
    <mergeCell ref="F35:J36"/>
    <mergeCell ref="AC35:AE38"/>
    <mergeCell ref="BE31:BH34"/>
    <mergeCell ref="BI31:BK34"/>
    <mergeCell ref="AP33:AS34"/>
    <mergeCell ref="AT33:AW34"/>
    <mergeCell ref="BE35:BH38"/>
    <mergeCell ref="BI35:BK38"/>
    <mergeCell ref="AP37:AS38"/>
    <mergeCell ref="AT37:AW38"/>
    <mergeCell ref="AX35:AZ38"/>
    <mergeCell ref="BA35:BD38"/>
    <mergeCell ref="AP31:AS32"/>
    <mergeCell ref="AM31:AO34"/>
    <mergeCell ref="BA31:BD34"/>
    <mergeCell ref="F33:J34"/>
    <mergeCell ref="N31:P34"/>
    <mergeCell ref="Q31:S34"/>
    <mergeCell ref="K31:M34"/>
    <mergeCell ref="BE27:BH30"/>
    <mergeCell ref="BI27:BK30"/>
    <mergeCell ref="AP29:AS30"/>
    <mergeCell ref="AT29:AW30"/>
    <mergeCell ref="AX27:AZ30"/>
    <mergeCell ref="BA27:BD30"/>
    <mergeCell ref="BE26:BH26"/>
    <mergeCell ref="AX25:BD25"/>
    <mergeCell ref="AT27:AW28"/>
    <mergeCell ref="A48:J49"/>
    <mergeCell ref="A40:B40"/>
    <mergeCell ref="BE25:BH25"/>
    <mergeCell ref="BI25:BK26"/>
    <mergeCell ref="AI26:AL26"/>
    <mergeCell ref="AM26:AO26"/>
    <mergeCell ref="AP26:AS26"/>
    <mergeCell ref="AT26:AW26"/>
    <mergeCell ref="AX26:AZ26"/>
    <mergeCell ref="BA26:BD26"/>
    <mergeCell ref="A45:B45"/>
    <mergeCell ref="AI35:AL38"/>
    <mergeCell ref="A41:B41"/>
    <mergeCell ref="A42:B42"/>
    <mergeCell ref="A43:B43"/>
    <mergeCell ref="A44:B44"/>
    <mergeCell ref="A39:B39"/>
    <mergeCell ref="K35:M38"/>
    <mergeCell ref="N35:P38"/>
    <mergeCell ref="Q35:S38"/>
    <mergeCell ref="A31:E32"/>
    <mergeCell ref="F31:J32"/>
    <mergeCell ref="W31:Y34"/>
    <mergeCell ref="Z31:AB34"/>
    <mergeCell ref="A53:B53"/>
    <mergeCell ref="A54:B54"/>
    <mergeCell ref="A50:J52"/>
    <mergeCell ref="K50:AA52"/>
    <mergeCell ref="AB50:AJ52"/>
    <mergeCell ref="AF31:AH34"/>
    <mergeCell ref="T27:V30"/>
    <mergeCell ref="AF27:AH30"/>
    <mergeCell ref="AI31:AL34"/>
    <mergeCell ref="AK48:BB49"/>
    <mergeCell ref="W27:Y30"/>
    <mergeCell ref="AB48:AJ49"/>
    <mergeCell ref="T35:V38"/>
    <mergeCell ref="W35:Y38"/>
    <mergeCell ref="AT31:AW32"/>
    <mergeCell ref="T31:V34"/>
    <mergeCell ref="AC31:AE34"/>
    <mergeCell ref="AK50:BB52"/>
    <mergeCell ref="Z35:AB38"/>
    <mergeCell ref="AT35:AW36"/>
    <mergeCell ref="AM35:AO38"/>
    <mergeCell ref="AP35:AS36"/>
    <mergeCell ref="K48:AA49"/>
    <mergeCell ref="AX31:AZ34"/>
    <mergeCell ref="AC26:AE26"/>
    <mergeCell ref="AI25:AO25"/>
    <mergeCell ref="AP25:AW25"/>
    <mergeCell ref="AO13:AT13"/>
    <mergeCell ref="AU13:BB14"/>
    <mergeCell ref="A14:K14"/>
    <mergeCell ref="L14:N14"/>
    <mergeCell ref="A20:H21"/>
    <mergeCell ref="I20:AH21"/>
    <mergeCell ref="W25:AH25"/>
    <mergeCell ref="O13:P13"/>
    <mergeCell ref="A18:H19"/>
    <mergeCell ref="I17:AH17"/>
    <mergeCell ref="I18:AH19"/>
    <mergeCell ref="A17:H17"/>
    <mergeCell ref="A13:K13"/>
    <mergeCell ref="L13:N13"/>
    <mergeCell ref="T14:V14"/>
    <mergeCell ref="W14:AB14"/>
    <mergeCell ref="A15:B15"/>
    <mergeCell ref="AC14:AH14"/>
    <mergeCell ref="Q13:S13"/>
    <mergeCell ref="T13:V13"/>
    <mergeCell ref="AI13:AN13"/>
    <mergeCell ref="AO14:AT14"/>
    <mergeCell ref="W13:AB13"/>
    <mergeCell ref="AC13:AH13"/>
    <mergeCell ref="I5:J8"/>
    <mergeCell ref="D5:H8"/>
    <mergeCell ref="K5:O8"/>
    <mergeCell ref="P5:T8"/>
    <mergeCell ref="AS5:AU8"/>
    <mergeCell ref="O14:P14"/>
    <mergeCell ref="Q14:S14"/>
    <mergeCell ref="AI14:AN14"/>
    <mergeCell ref="AI12:AN12"/>
    <mergeCell ref="AO12:AT12"/>
    <mergeCell ref="BC2:BC3"/>
    <mergeCell ref="A11:K12"/>
    <mergeCell ref="L11:P12"/>
    <mergeCell ref="Q11:V11"/>
    <mergeCell ref="W11:AB12"/>
    <mergeCell ref="AC11:AT11"/>
    <mergeCell ref="AU11:BB12"/>
    <mergeCell ref="Q12:S12"/>
    <mergeCell ref="T12:V12"/>
    <mergeCell ref="AC12:AH12"/>
    <mergeCell ref="AV5:BB8"/>
    <mergeCell ref="AH7:AR8"/>
    <mergeCell ref="AE5:AG8"/>
    <mergeCell ref="A5:C8"/>
    <mergeCell ref="AH5:AR6"/>
    <mergeCell ref="A2:AI3"/>
    <mergeCell ref="AJ2:AJ3"/>
    <mergeCell ref="AK2:AO3"/>
    <mergeCell ref="AP2:AW3"/>
    <mergeCell ref="AX2:BB3"/>
  </mergeCells>
  <phoneticPr fontId="1"/>
  <dataValidations count="13">
    <dataValidation type="list" showDropDown="1" sqref="I18:AH19">
      <formula1>INDIRECT(A18)</formula1>
    </dataValidation>
    <dataValidation type="list" allowBlank="1" showInputMessage="1" showErrorMessage="1" sqref="D5">
      <formula1>市町名</formula1>
    </dataValidation>
    <dataValidation type="list" errorStyle="information" allowBlank="1" showInputMessage="1" showErrorMessage="1" sqref="AH7:AR9">
      <formula1>政策目的</formula1>
    </dataValidation>
    <dataValidation type="list" imeMode="off" allowBlank="1" showInputMessage="1" showErrorMessage="1" sqref="AM27:AO38">
      <formula1>"○,×"</formula1>
    </dataValidation>
    <dataValidation type="list" allowBlank="1" showInputMessage="1" showErrorMessage="1" sqref="BI27:BK38">
      <formula1>"○"</formula1>
    </dataValidation>
    <dataValidation type="list" imeMode="on" allowBlank="1" showInputMessage="1" sqref="BE27:BH38">
      <formula1>"○,　年　月　日策定,　年　月　日見直し"</formula1>
    </dataValidation>
    <dataValidation allowBlank="1" showInputMessage="1" showErrorMessage="1" prompt="現状値、目標値、実績値を入力したら、自動で達成率が計算されます。" sqref="T27:V38 AF27:AH38"/>
    <dataValidation allowBlank="1" showInputMessage="1" showErrorMessage="1" prompt="事業実施年度の数字を入力してください。_x000a_（例）令和５年度の場合：「５」のみ入力" sqref="A29:E30"/>
    <dataValidation type="list" allowBlank="1" showInputMessage="1" showErrorMessage="1" sqref="AX27:AZ38">
      <formula1>"○,ー"</formula1>
    </dataValidation>
    <dataValidation type="list" allowBlank="1" showInputMessage="1" showErrorMessage="1" sqref="I20">
      <formula1>INDIRECT(A20)</formula1>
    </dataValidation>
    <dataValidation allowBlank="1" showInputMessage="1" showErrorMessage="1" prompt="事業実施主体が個人の場合は記入不要" sqref="F17"/>
    <dataValidation type="list" errorStyle="information" allowBlank="1" showInputMessage="1" showErrorMessage="1" sqref="AH5:AR6">
      <formula1>事業メニュー</formula1>
    </dataValidation>
    <dataValidation type="list" allowBlank="1" showInputMessage="1" showErrorMessage="1" sqref="A2:AI3">
      <formula1>"さが園芸888整備支援事業　実施状況報告書兼評価報告書,さが園芸888整備支援事業　改善状況報告書"</formula1>
    </dataValidation>
  </dataValidations>
  <pageMargins left="0.7" right="0.7" top="0.75" bottom="0.75" header="0.3" footer="0.3"/>
  <pageSetup paperSize="9" scale="66" fitToWidth="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pageSetUpPr fitToPage="1"/>
  </sheetPr>
  <dimension ref="A1:AI35"/>
  <sheetViews>
    <sheetView showGridLines="0" view="pageBreakPreview" topLeftCell="A14" zoomScale="136" zoomScaleNormal="100" zoomScaleSheetLayoutView="136" workbookViewId="0">
      <selection activeCell="AG19" sqref="AG19:AJ19"/>
    </sheetView>
  </sheetViews>
  <sheetFormatPr defaultColWidth="9" defaultRowHeight="13.5" x14ac:dyDescent="0.4"/>
  <cols>
    <col min="1" max="1" width="2.375" style="1" customWidth="1"/>
    <col min="2" max="2" width="4.25" style="1" customWidth="1"/>
    <col min="3" max="3" width="3.25" style="1" customWidth="1"/>
    <col min="4" max="12" width="2.375" style="1" customWidth="1"/>
    <col min="13" max="13" width="4.625" style="1" customWidth="1"/>
    <col min="14" max="34" width="2.375" style="1" customWidth="1"/>
    <col min="35" max="35" width="2.25" style="1" customWidth="1"/>
    <col min="36" max="16384" width="9" style="1"/>
  </cols>
  <sheetData>
    <row r="1" spans="1:35" ht="12.75" customHeight="1" x14ac:dyDescent="0.4">
      <c r="A1" s="702" t="s">
        <v>821</v>
      </c>
      <c r="B1" s="703"/>
      <c r="C1" s="703"/>
      <c r="D1" s="703"/>
      <c r="E1" s="703"/>
      <c r="F1" s="703"/>
      <c r="G1" s="703"/>
      <c r="H1" s="703"/>
      <c r="I1" s="703"/>
      <c r="J1" s="703"/>
      <c r="K1" s="703"/>
      <c r="L1" s="703"/>
      <c r="M1" s="703"/>
      <c r="N1" s="703"/>
      <c r="O1" s="703"/>
      <c r="P1" s="703"/>
      <c r="Q1" s="703"/>
      <c r="R1" s="703"/>
      <c r="S1" s="703"/>
      <c r="T1" s="703"/>
      <c r="U1" s="703"/>
      <c r="V1" s="703"/>
      <c r="W1" s="703"/>
      <c r="X1" s="703"/>
      <c r="Y1" s="703"/>
      <c r="Z1" s="703"/>
      <c r="AA1" s="703"/>
      <c r="AB1" s="703"/>
      <c r="AC1" s="703"/>
      <c r="AD1" s="703"/>
      <c r="AE1" s="703"/>
      <c r="AF1" s="703"/>
      <c r="AG1" s="703"/>
      <c r="AH1" s="703"/>
      <c r="AI1" s="703"/>
    </row>
    <row r="2" spans="1:35" ht="12.75" customHeight="1" x14ac:dyDescent="0.4">
      <c r="A2" s="263"/>
      <c r="B2" s="224"/>
      <c r="C2" s="224"/>
      <c r="D2" s="224"/>
      <c r="E2" s="224"/>
      <c r="F2" s="224"/>
      <c r="G2" s="224"/>
      <c r="H2" s="224"/>
      <c r="I2" s="224"/>
      <c r="J2" s="224"/>
      <c r="K2" s="224"/>
      <c r="L2" s="224"/>
      <c r="M2" s="224"/>
      <c r="N2" s="224"/>
      <c r="O2" s="224"/>
      <c r="P2" s="224"/>
      <c r="Q2" s="224"/>
      <c r="R2" s="224"/>
      <c r="S2" s="224"/>
      <c r="T2" s="224"/>
      <c r="U2" s="224"/>
      <c r="V2" s="224"/>
      <c r="W2" s="224"/>
      <c r="X2" s="224"/>
      <c r="Y2" s="224"/>
      <c r="Z2" s="224"/>
      <c r="AA2" s="224"/>
      <c r="AB2" s="224"/>
      <c r="AC2" s="224"/>
      <c r="AD2" s="224"/>
      <c r="AE2" s="224"/>
      <c r="AF2" s="224"/>
      <c r="AG2" s="224"/>
      <c r="AH2" s="224"/>
      <c r="AI2" s="224"/>
    </row>
    <row r="3" spans="1:35" ht="12.75" customHeight="1" x14ac:dyDescent="0.4">
      <c r="A3" s="704" t="s">
        <v>872</v>
      </c>
      <c r="B3" s="704"/>
      <c r="C3" s="704"/>
      <c r="D3" s="704"/>
      <c r="E3" s="704"/>
      <c r="F3" s="704"/>
      <c r="G3" s="704"/>
      <c r="H3" s="704"/>
      <c r="I3" s="704"/>
      <c r="J3" s="704"/>
      <c r="K3" s="704"/>
      <c r="L3" s="704"/>
      <c r="M3" s="704"/>
      <c r="N3" s="704"/>
      <c r="O3" s="704"/>
      <c r="P3" s="704"/>
      <c r="Q3" s="704"/>
      <c r="R3" s="704"/>
      <c r="S3" s="704"/>
      <c r="T3" s="704"/>
      <c r="U3" s="704"/>
      <c r="V3" s="704"/>
      <c r="W3" s="704"/>
      <c r="X3" s="704"/>
      <c r="Y3" s="704"/>
      <c r="Z3" s="704"/>
      <c r="AA3" s="704"/>
      <c r="AB3" s="704"/>
      <c r="AC3" s="704"/>
      <c r="AD3" s="704"/>
      <c r="AE3" s="704"/>
      <c r="AF3" s="704"/>
      <c r="AG3" s="704"/>
      <c r="AH3" s="704"/>
      <c r="AI3" s="224"/>
    </row>
    <row r="4" spans="1:35" ht="12.75" customHeight="1" x14ac:dyDescent="0.4">
      <c r="A4" s="702"/>
      <c r="B4" s="703"/>
      <c r="C4" s="703"/>
      <c r="D4" s="703"/>
      <c r="E4" s="703"/>
      <c r="F4" s="703"/>
      <c r="G4" s="703"/>
      <c r="H4" s="703"/>
      <c r="I4" s="703"/>
      <c r="J4" s="703"/>
      <c r="K4" s="703"/>
      <c r="L4" s="703"/>
      <c r="M4" s="703"/>
      <c r="N4" s="703"/>
      <c r="O4" s="703"/>
      <c r="P4" s="703"/>
      <c r="Q4" s="703"/>
      <c r="R4" s="703"/>
      <c r="S4" s="703"/>
      <c r="T4" s="703"/>
      <c r="U4" s="703"/>
      <c r="V4" s="703"/>
      <c r="W4" s="703"/>
      <c r="X4" s="703"/>
      <c r="Y4" s="703"/>
      <c r="Z4" s="703"/>
      <c r="AA4" s="703"/>
      <c r="AB4" s="703"/>
      <c r="AC4" s="703"/>
      <c r="AD4" s="703"/>
      <c r="AE4" s="703"/>
      <c r="AF4" s="703"/>
      <c r="AG4" s="703"/>
      <c r="AH4" s="703"/>
      <c r="AI4" s="703"/>
    </row>
    <row r="5" spans="1:35" ht="12.75" customHeight="1" x14ac:dyDescent="0.4">
      <c r="A5" s="264"/>
      <c r="B5" s="264"/>
      <c r="C5" s="264"/>
      <c r="D5" s="264"/>
      <c r="E5" s="264"/>
      <c r="F5" s="264"/>
      <c r="G5" s="264"/>
      <c r="H5" s="264"/>
      <c r="I5" s="264"/>
      <c r="J5" s="264"/>
      <c r="K5" s="264"/>
      <c r="L5" s="264"/>
      <c r="M5" s="264"/>
      <c r="N5" s="264"/>
      <c r="O5" s="264"/>
      <c r="P5" s="264"/>
      <c r="Q5" s="264"/>
      <c r="R5" s="264"/>
      <c r="S5" s="264"/>
      <c r="T5" s="264"/>
      <c r="U5" s="264"/>
      <c r="V5" s="264"/>
      <c r="W5" s="264"/>
      <c r="X5" s="264"/>
      <c r="Y5" s="264"/>
      <c r="Z5" s="264"/>
      <c r="AA5" s="264"/>
      <c r="AB5" s="264"/>
      <c r="AC5" s="264"/>
      <c r="AD5" s="264"/>
      <c r="AE5" s="264"/>
      <c r="AF5" s="264"/>
      <c r="AG5" s="264"/>
      <c r="AH5" s="264"/>
      <c r="AI5" s="264"/>
    </row>
    <row r="6" spans="1:35" ht="41.25" customHeight="1" x14ac:dyDescent="0.4">
      <c r="A6" s="264"/>
      <c r="B6" s="705">
        <v>1</v>
      </c>
      <c r="C6" s="707" t="s">
        <v>1</v>
      </c>
      <c r="D6" s="708"/>
      <c r="E6" s="708"/>
      <c r="F6" s="708"/>
      <c r="G6" s="708"/>
      <c r="H6" s="708"/>
      <c r="I6" s="708"/>
      <c r="J6" s="708"/>
      <c r="K6" s="708"/>
      <c r="L6" s="708"/>
      <c r="M6" s="709"/>
      <c r="N6" s="705">
        <f>'別紙B-2'!U8</f>
        <v>0</v>
      </c>
      <c r="O6" s="705"/>
      <c r="P6" s="705"/>
      <c r="Q6" s="705"/>
      <c r="R6" s="705"/>
      <c r="S6" s="705"/>
      <c r="T6" s="705"/>
      <c r="U6" s="705"/>
      <c r="V6" s="705"/>
      <c r="W6" s="705"/>
      <c r="X6" s="705"/>
      <c r="Y6" s="705"/>
      <c r="Z6" s="705"/>
      <c r="AA6" s="705"/>
      <c r="AB6" s="705"/>
      <c r="AC6" s="705"/>
      <c r="AD6" s="705"/>
      <c r="AE6" s="705"/>
      <c r="AF6" s="705"/>
      <c r="AG6" s="264"/>
      <c r="AH6" s="264"/>
      <c r="AI6" s="264"/>
    </row>
    <row r="7" spans="1:35" ht="41.25" customHeight="1" x14ac:dyDescent="0.4">
      <c r="A7" s="264"/>
      <c r="B7" s="706"/>
      <c r="C7" s="710" t="s">
        <v>873</v>
      </c>
      <c r="D7" s="711"/>
      <c r="E7" s="711"/>
      <c r="F7" s="711"/>
      <c r="G7" s="711"/>
      <c r="H7" s="711"/>
      <c r="I7" s="711"/>
      <c r="J7" s="711"/>
      <c r="K7" s="711"/>
      <c r="L7" s="711"/>
      <c r="M7" s="712"/>
      <c r="N7" s="713"/>
      <c r="O7" s="713"/>
      <c r="P7" s="713"/>
      <c r="Q7" s="713"/>
      <c r="R7" s="713"/>
      <c r="S7" s="713"/>
      <c r="T7" s="713"/>
      <c r="U7" s="713"/>
      <c r="V7" s="713"/>
      <c r="W7" s="713"/>
      <c r="X7" s="713"/>
      <c r="Y7" s="713"/>
      <c r="Z7" s="713"/>
      <c r="AA7" s="713"/>
      <c r="AB7" s="713"/>
      <c r="AC7" s="713"/>
      <c r="AD7" s="713"/>
      <c r="AE7" s="713"/>
      <c r="AF7" s="713"/>
      <c r="AG7" s="264"/>
      <c r="AH7" s="264"/>
      <c r="AI7" s="264"/>
    </row>
    <row r="8" spans="1:35" ht="41.25" customHeight="1" x14ac:dyDescent="0.4">
      <c r="A8" s="264"/>
      <c r="B8" s="265">
        <v>2</v>
      </c>
      <c r="C8" s="714" t="s">
        <v>874</v>
      </c>
      <c r="D8" s="715"/>
      <c r="E8" s="715"/>
      <c r="F8" s="715"/>
      <c r="G8" s="715"/>
      <c r="H8" s="715"/>
      <c r="I8" s="715"/>
      <c r="J8" s="715"/>
      <c r="K8" s="715"/>
      <c r="L8" s="715"/>
      <c r="M8" s="716"/>
      <c r="N8" s="717">
        <f>別紙D!K32</f>
        <v>0</v>
      </c>
      <c r="O8" s="717"/>
      <c r="P8" s="717"/>
      <c r="Q8" s="717"/>
      <c r="R8" s="717"/>
      <c r="S8" s="717"/>
      <c r="T8" s="717"/>
      <c r="U8" s="717"/>
      <c r="V8" s="717"/>
      <c r="W8" s="717"/>
      <c r="X8" s="717"/>
      <c r="Y8" s="717"/>
      <c r="Z8" s="717"/>
      <c r="AA8" s="717"/>
      <c r="AB8" s="717"/>
      <c r="AC8" s="717"/>
      <c r="AD8" s="717"/>
      <c r="AE8" s="717"/>
      <c r="AF8" s="717"/>
      <c r="AG8" s="264"/>
      <c r="AH8" s="264"/>
      <c r="AI8" s="264"/>
    </row>
    <row r="9" spans="1:35" ht="41.25" customHeight="1" x14ac:dyDescent="0.4">
      <c r="A9" s="264"/>
      <c r="B9" s="265">
        <v>3</v>
      </c>
      <c r="C9" s="718" t="s">
        <v>894</v>
      </c>
      <c r="D9" s="719"/>
      <c r="E9" s="719"/>
      <c r="F9" s="719"/>
      <c r="G9" s="719"/>
      <c r="H9" s="719"/>
      <c r="I9" s="719"/>
      <c r="J9" s="719"/>
      <c r="K9" s="719"/>
      <c r="L9" s="719"/>
      <c r="M9" s="720"/>
      <c r="N9" s="717"/>
      <c r="O9" s="717"/>
      <c r="P9" s="717"/>
      <c r="Q9" s="717"/>
      <c r="R9" s="717"/>
      <c r="S9" s="717"/>
      <c r="T9" s="717"/>
      <c r="U9" s="717"/>
      <c r="V9" s="717"/>
      <c r="W9" s="717"/>
      <c r="X9" s="717"/>
      <c r="Y9" s="717"/>
      <c r="Z9" s="717"/>
      <c r="AA9" s="717"/>
      <c r="AB9" s="717"/>
      <c r="AC9" s="717"/>
      <c r="AD9" s="717"/>
      <c r="AE9" s="717"/>
      <c r="AF9" s="717"/>
      <c r="AG9" s="264"/>
      <c r="AH9" s="264"/>
      <c r="AI9" s="264"/>
    </row>
    <row r="10" spans="1:35" ht="41.25" customHeight="1" x14ac:dyDescent="0.4">
      <c r="A10" s="264"/>
      <c r="B10" s="265">
        <v>4</v>
      </c>
      <c r="C10" s="718" t="s">
        <v>875</v>
      </c>
      <c r="D10" s="719"/>
      <c r="E10" s="719"/>
      <c r="F10" s="719"/>
      <c r="G10" s="719"/>
      <c r="H10" s="719"/>
      <c r="I10" s="719"/>
      <c r="J10" s="719"/>
      <c r="K10" s="719"/>
      <c r="L10" s="719"/>
      <c r="M10" s="720"/>
      <c r="N10" s="717"/>
      <c r="O10" s="717"/>
      <c r="P10" s="717"/>
      <c r="Q10" s="717"/>
      <c r="R10" s="717"/>
      <c r="S10" s="717"/>
      <c r="T10" s="717"/>
      <c r="U10" s="717"/>
      <c r="V10" s="717"/>
      <c r="W10" s="717"/>
      <c r="X10" s="717"/>
      <c r="Y10" s="717"/>
      <c r="Z10" s="717"/>
      <c r="AA10" s="717"/>
      <c r="AB10" s="717"/>
      <c r="AC10" s="717"/>
      <c r="AD10" s="717"/>
      <c r="AE10" s="717"/>
      <c r="AF10" s="717"/>
      <c r="AG10" s="264"/>
      <c r="AH10" s="264"/>
      <c r="AI10" s="264"/>
    </row>
    <row r="11" spans="1:35" ht="41.25" customHeight="1" x14ac:dyDescent="0.4">
      <c r="A11" s="264"/>
      <c r="B11" s="266">
        <v>5</v>
      </c>
      <c r="C11" s="721" t="s">
        <v>876</v>
      </c>
      <c r="D11" s="721"/>
      <c r="E11" s="721"/>
      <c r="F11" s="721"/>
      <c r="G11" s="721"/>
      <c r="H11" s="721"/>
      <c r="I11" s="721"/>
      <c r="J11" s="721"/>
      <c r="K11" s="721"/>
      <c r="L11" s="721"/>
      <c r="M11" s="721"/>
      <c r="N11" s="721"/>
      <c r="O11" s="721"/>
      <c r="P11" s="721"/>
      <c r="Q11" s="721"/>
      <c r="R11" s="721"/>
      <c r="S11" s="721"/>
      <c r="T11" s="721"/>
      <c r="U11" s="721"/>
      <c r="V11" s="721"/>
      <c r="W11" s="721"/>
      <c r="X11" s="721"/>
      <c r="Y11" s="721"/>
      <c r="Z11" s="721"/>
      <c r="AA11" s="721"/>
      <c r="AB11" s="721"/>
      <c r="AC11" s="721"/>
      <c r="AD11" s="721"/>
      <c r="AE11" s="721"/>
      <c r="AF11" s="722"/>
      <c r="AG11" s="264"/>
      <c r="AH11" s="264"/>
      <c r="AI11" s="264"/>
    </row>
    <row r="12" spans="1:35" ht="41.25" customHeight="1" x14ac:dyDescent="0.4">
      <c r="A12" s="264"/>
      <c r="B12" s="267"/>
      <c r="C12" s="714" t="s">
        <v>877</v>
      </c>
      <c r="D12" s="715"/>
      <c r="E12" s="715"/>
      <c r="F12" s="715"/>
      <c r="G12" s="715"/>
      <c r="H12" s="715"/>
      <c r="I12" s="715"/>
      <c r="J12" s="715"/>
      <c r="K12" s="715"/>
      <c r="L12" s="715"/>
      <c r="M12" s="716"/>
      <c r="N12" s="714" t="s">
        <v>878</v>
      </c>
      <c r="O12" s="715"/>
      <c r="P12" s="715"/>
      <c r="Q12" s="715"/>
      <c r="R12" s="715"/>
      <c r="S12" s="715"/>
      <c r="T12" s="715"/>
      <c r="U12" s="715"/>
      <c r="V12" s="716"/>
      <c r="W12" s="714" t="s">
        <v>879</v>
      </c>
      <c r="X12" s="715"/>
      <c r="Y12" s="715"/>
      <c r="Z12" s="715"/>
      <c r="AA12" s="715"/>
      <c r="AB12" s="715"/>
      <c r="AC12" s="715"/>
      <c r="AD12" s="715"/>
      <c r="AE12" s="715"/>
      <c r="AF12" s="716"/>
      <c r="AG12" s="264"/>
      <c r="AH12" s="264"/>
      <c r="AI12" s="264"/>
    </row>
    <row r="13" spans="1:35" ht="68.25" customHeight="1" x14ac:dyDescent="0.4">
      <c r="A13" s="264"/>
      <c r="B13" s="268"/>
      <c r="C13" s="265" t="s">
        <v>880</v>
      </c>
      <c r="D13" s="723" t="s">
        <v>881</v>
      </c>
      <c r="E13" s="724"/>
      <c r="F13" s="724"/>
      <c r="G13" s="724"/>
      <c r="H13" s="724"/>
      <c r="I13" s="724"/>
      <c r="J13" s="724"/>
      <c r="K13" s="724"/>
      <c r="L13" s="724"/>
      <c r="M13" s="725"/>
      <c r="N13" s="726" t="s">
        <v>882</v>
      </c>
      <c r="O13" s="727"/>
      <c r="P13" s="727"/>
      <c r="Q13" s="727"/>
      <c r="R13" s="727"/>
      <c r="S13" s="727"/>
      <c r="T13" s="727"/>
      <c r="U13" s="727"/>
      <c r="V13" s="728"/>
      <c r="W13" s="729" t="s">
        <v>883</v>
      </c>
      <c r="X13" s="730"/>
      <c r="Y13" s="730"/>
      <c r="Z13" s="730"/>
      <c r="AA13" s="730"/>
      <c r="AB13" s="730"/>
      <c r="AC13" s="730"/>
      <c r="AD13" s="730"/>
      <c r="AE13" s="730"/>
      <c r="AF13" s="730"/>
      <c r="AG13" s="264"/>
      <c r="AH13" s="264"/>
      <c r="AI13" s="264"/>
    </row>
    <row r="14" spans="1:35" ht="68.25" customHeight="1" x14ac:dyDescent="0.4">
      <c r="A14" s="224"/>
      <c r="B14" s="268"/>
      <c r="C14" s="265" t="s">
        <v>884</v>
      </c>
      <c r="D14" s="731" t="s">
        <v>885</v>
      </c>
      <c r="E14" s="732"/>
      <c r="F14" s="732"/>
      <c r="G14" s="732"/>
      <c r="H14" s="732"/>
      <c r="I14" s="732"/>
      <c r="J14" s="732"/>
      <c r="K14" s="732"/>
      <c r="L14" s="732"/>
      <c r="M14" s="733"/>
      <c r="N14" s="726" t="s">
        <v>882</v>
      </c>
      <c r="O14" s="727"/>
      <c r="P14" s="727"/>
      <c r="Q14" s="727"/>
      <c r="R14" s="727"/>
      <c r="S14" s="727"/>
      <c r="T14" s="727"/>
      <c r="U14" s="727"/>
      <c r="V14" s="728"/>
      <c r="W14" s="729" t="s">
        <v>886</v>
      </c>
      <c r="X14" s="730"/>
      <c r="Y14" s="730"/>
      <c r="Z14" s="730"/>
      <c r="AA14" s="730"/>
      <c r="AB14" s="730"/>
      <c r="AC14" s="730"/>
      <c r="AD14" s="730"/>
      <c r="AE14" s="730"/>
      <c r="AF14" s="730"/>
      <c r="AG14" s="224"/>
      <c r="AH14" s="224"/>
      <c r="AI14" s="224"/>
    </row>
    <row r="15" spans="1:35" ht="68.25" customHeight="1" x14ac:dyDescent="0.4">
      <c r="A15" s="224"/>
      <c r="B15" s="268"/>
      <c r="C15" s="265" t="s">
        <v>887</v>
      </c>
      <c r="D15" s="731" t="s">
        <v>888</v>
      </c>
      <c r="E15" s="732"/>
      <c r="F15" s="732"/>
      <c r="G15" s="732"/>
      <c r="H15" s="732"/>
      <c r="I15" s="732"/>
      <c r="J15" s="732"/>
      <c r="K15" s="732"/>
      <c r="L15" s="732"/>
      <c r="M15" s="733"/>
      <c r="N15" s="726" t="s">
        <v>882</v>
      </c>
      <c r="O15" s="727"/>
      <c r="P15" s="727"/>
      <c r="Q15" s="727"/>
      <c r="R15" s="727"/>
      <c r="S15" s="727"/>
      <c r="T15" s="727"/>
      <c r="U15" s="727"/>
      <c r="V15" s="728"/>
      <c r="W15" s="729" t="s">
        <v>889</v>
      </c>
      <c r="X15" s="730"/>
      <c r="Y15" s="730"/>
      <c r="Z15" s="730"/>
      <c r="AA15" s="730"/>
      <c r="AB15" s="730"/>
      <c r="AC15" s="730"/>
      <c r="AD15" s="730"/>
      <c r="AE15" s="730"/>
      <c r="AF15" s="730"/>
      <c r="AG15" s="224"/>
      <c r="AH15" s="224"/>
      <c r="AI15" s="224"/>
    </row>
    <row r="16" spans="1:35" ht="68.25" customHeight="1" x14ac:dyDescent="0.4">
      <c r="A16" s="224"/>
      <c r="B16" s="269"/>
      <c r="C16" s="265" t="s">
        <v>890</v>
      </c>
      <c r="D16" s="731" t="s">
        <v>891</v>
      </c>
      <c r="E16" s="732"/>
      <c r="F16" s="732"/>
      <c r="G16" s="732"/>
      <c r="H16" s="732"/>
      <c r="I16" s="732"/>
      <c r="J16" s="732"/>
      <c r="K16" s="732"/>
      <c r="L16" s="732"/>
      <c r="M16" s="733"/>
      <c r="N16" s="726" t="s">
        <v>882</v>
      </c>
      <c r="O16" s="727"/>
      <c r="P16" s="727"/>
      <c r="Q16" s="727"/>
      <c r="R16" s="727"/>
      <c r="S16" s="727"/>
      <c r="T16" s="727"/>
      <c r="U16" s="727"/>
      <c r="V16" s="728"/>
      <c r="W16" s="729" t="s">
        <v>892</v>
      </c>
      <c r="X16" s="730"/>
      <c r="Y16" s="730"/>
      <c r="Z16" s="730"/>
      <c r="AA16" s="730"/>
      <c r="AB16" s="730"/>
      <c r="AC16" s="730"/>
      <c r="AD16" s="730"/>
      <c r="AE16" s="730"/>
      <c r="AF16" s="730"/>
      <c r="AG16" s="224"/>
      <c r="AH16" s="224"/>
      <c r="AI16" s="224"/>
    </row>
    <row r="17" spans="1:35" ht="57" customHeight="1" x14ac:dyDescent="0.4">
      <c r="A17" s="224"/>
      <c r="B17" s="737" t="s">
        <v>895</v>
      </c>
      <c r="C17" s="737"/>
      <c r="D17" s="737"/>
      <c r="E17" s="737"/>
      <c r="F17" s="737"/>
      <c r="G17" s="737"/>
      <c r="H17" s="737"/>
      <c r="I17" s="737"/>
      <c r="J17" s="737"/>
      <c r="K17" s="737"/>
      <c r="L17" s="737"/>
      <c r="M17" s="737"/>
      <c r="N17" s="737"/>
      <c r="O17" s="737"/>
      <c r="P17" s="737"/>
      <c r="Q17" s="737"/>
      <c r="R17" s="737"/>
      <c r="S17" s="737"/>
      <c r="T17" s="737"/>
      <c r="U17" s="737"/>
      <c r="V17" s="737"/>
      <c r="W17" s="737"/>
      <c r="X17" s="737"/>
      <c r="Y17" s="737"/>
      <c r="Z17" s="737"/>
      <c r="AA17" s="737"/>
      <c r="AB17" s="737"/>
      <c r="AC17" s="737"/>
      <c r="AD17" s="737"/>
      <c r="AE17" s="737"/>
      <c r="AF17" s="737"/>
      <c r="AG17" s="224"/>
      <c r="AH17" s="224"/>
      <c r="AI17" s="224"/>
    </row>
    <row r="18" spans="1:35" ht="42.75" customHeight="1" x14ac:dyDescent="0.4">
      <c r="A18" s="224"/>
      <c r="B18" s="270"/>
      <c r="C18" s="224"/>
      <c r="D18" s="224"/>
      <c r="E18" s="224"/>
      <c r="F18" s="224"/>
      <c r="G18" s="224"/>
      <c r="H18" s="224"/>
      <c r="I18" s="224"/>
      <c r="J18" s="224"/>
      <c r="K18" s="224"/>
      <c r="L18" s="224"/>
      <c r="M18" s="224"/>
      <c r="N18" s="224"/>
      <c r="O18" s="224"/>
      <c r="P18" s="224"/>
      <c r="Q18" s="224"/>
      <c r="R18" s="224"/>
      <c r="S18" s="224"/>
      <c r="T18" s="224"/>
      <c r="U18" s="224"/>
      <c r="V18" s="224"/>
      <c r="W18" s="224"/>
      <c r="X18" s="224"/>
      <c r="Y18" s="224"/>
      <c r="Z18" s="224"/>
      <c r="AA18" s="224"/>
      <c r="AB18" s="224"/>
      <c r="AC18" s="224"/>
      <c r="AD18" s="224"/>
      <c r="AE18" s="224"/>
      <c r="AF18" s="224"/>
      <c r="AG18" s="224"/>
      <c r="AH18" s="224"/>
      <c r="AI18" s="224"/>
    </row>
    <row r="19" spans="1:35" ht="42.75" customHeight="1" x14ac:dyDescent="0.4">
      <c r="A19" s="271"/>
      <c r="B19" s="272"/>
      <c r="C19" s="224"/>
      <c r="D19" s="224"/>
      <c r="E19" s="224"/>
      <c r="F19" s="224"/>
      <c r="G19" s="224"/>
      <c r="H19" s="224"/>
      <c r="I19" s="224"/>
      <c r="J19" s="224"/>
      <c r="K19" s="224"/>
      <c r="L19" s="224"/>
      <c r="M19" s="224"/>
      <c r="N19" s="224"/>
      <c r="O19" s="224"/>
      <c r="P19" s="224"/>
      <c r="Q19" s="224"/>
      <c r="R19" s="224"/>
      <c r="S19" s="224"/>
      <c r="T19" s="224"/>
      <c r="U19" s="224"/>
      <c r="V19" s="224"/>
      <c r="W19" s="224"/>
      <c r="X19" s="224"/>
      <c r="Y19" s="224"/>
      <c r="Z19" s="224"/>
      <c r="AA19" s="224"/>
      <c r="AB19" s="224"/>
      <c r="AC19" s="224"/>
      <c r="AD19" s="224"/>
      <c r="AE19" s="224"/>
      <c r="AF19" s="224"/>
      <c r="AG19" s="224"/>
      <c r="AH19" s="224"/>
      <c r="AI19" s="224"/>
    </row>
    <row r="20" spans="1:35" ht="42.75" customHeight="1" x14ac:dyDescent="0.4">
      <c r="A20" s="271"/>
      <c r="B20" s="224"/>
      <c r="C20" s="224"/>
      <c r="D20" s="224"/>
      <c r="E20" s="224"/>
      <c r="F20" s="224"/>
      <c r="G20" s="224"/>
      <c r="H20" s="224"/>
      <c r="I20" s="224"/>
      <c r="J20" s="224"/>
      <c r="K20" s="224"/>
      <c r="L20" s="224"/>
      <c r="M20" s="224"/>
      <c r="N20" s="224"/>
      <c r="O20" s="224"/>
      <c r="P20" s="224"/>
      <c r="Q20" s="224"/>
      <c r="R20" s="224"/>
      <c r="S20" s="224"/>
      <c r="T20" s="224"/>
      <c r="U20" s="224"/>
      <c r="V20" s="224"/>
      <c r="W20" s="224"/>
      <c r="X20" s="224"/>
      <c r="Y20" s="224"/>
      <c r="Z20" s="224"/>
      <c r="AA20" s="224"/>
      <c r="AB20" s="224"/>
      <c r="AC20" s="224"/>
      <c r="AD20" s="224"/>
      <c r="AE20" s="224"/>
      <c r="AF20" s="224"/>
      <c r="AG20" s="224"/>
      <c r="AH20" s="224"/>
      <c r="AI20" s="224"/>
    </row>
    <row r="21" spans="1:35" ht="42.75" customHeight="1" x14ac:dyDescent="0.4">
      <c r="A21" s="271"/>
      <c r="B21" s="224"/>
      <c r="C21" s="224"/>
      <c r="D21" s="224"/>
      <c r="E21" s="224"/>
      <c r="F21" s="224"/>
      <c r="G21" s="224"/>
      <c r="H21" s="224"/>
      <c r="I21" s="224"/>
      <c r="J21" s="224"/>
      <c r="K21" s="224"/>
      <c r="L21" s="224"/>
      <c r="M21" s="224"/>
      <c r="N21" s="224"/>
      <c r="O21" s="224"/>
      <c r="P21" s="224"/>
      <c r="Q21" s="224"/>
      <c r="R21" s="224"/>
      <c r="S21" s="224"/>
      <c r="T21" s="224"/>
      <c r="U21" s="224"/>
      <c r="V21" s="224"/>
      <c r="W21" s="224"/>
      <c r="X21" s="224"/>
      <c r="Y21" s="224"/>
      <c r="Z21" s="224"/>
      <c r="AA21" s="224"/>
      <c r="AB21" s="224"/>
      <c r="AC21" s="224"/>
      <c r="AD21" s="224"/>
      <c r="AE21" s="224"/>
      <c r="AF21" s="224"/>
      <c r="AG21" s="224"/>
      <c r="AH21" s="224"/>
      <c r="AI21" s="224"/>
    </row>
    <row r="22" spans="1:35" ht="42.75" customHeight="1" x14ac:dyDescent="0.4">
      <c r="A22" s="271"/>
      <c r="B22" s="224"/>
      <c r="C22" s="224"/>
      <c r="D22" s="224"/>
      <c r="E22" s="224"/>
      <c r="F22" s="224"/>
      <c r="G22" s="224"/>
      <c r="H22" s="224"/>
      <c r="I22" s="224"/>
      <c r="J22" s="224"/>
      <c r="K22" s="224"/>
      <c r="L22" s="224"/>
      <c r="M22" s="224"/>
      <c r="N22" s="224"/>
      <c r="O22" s="224"/>
      <c r="P22" s="224"/>
      <c r="Q22" s="224"/>
      <c r="R22" s="224"/>
      <c r="S22" s="224"/>
      <c r="T22" s="224"/>
      <c r="U22" s="224"/>
      <c r="V22" s="224"/>
      <c r="W22" s="224"/>
      <c r="X22" s="224"/>
      <c r="Y22" s="224"/>
      <c r="Z22" s="224"/>
      <c r="AA22" s="224"/>
      <c r="AB22" s="224"/>
      <c r="AC22" s="224"/>
      <c r="AD22" s="224"/>
      <c r="AE22" s="224"/>
      <c r="AF22" s="224"/>
      <c r="AG22" s="224"/>
      <c r="AH22" s="224"/>
      <c r="AI22" s="224"/>
    </row>
    <row r="23" spans="1:35" ht="42.75" customHeight="1" x14ac:dyDescent="0.4">
      <c r="A23" s="273"/>
      <c r="B23" s="224"/>
      <c r="C23" s="224"/>
      <c r="D23" s="224"/>
      <c r="E23" s="224"/>
      <c r="F23" s="224"/>
      <c r="G23" s="224"/>
      <c r="H23" s="224"/>
      <c r="I23" s="224"/>
      <c r="J23" s="224"/>
      <c r="K23" s="224"/>
      <c r="L23" s="224"/>
      <c r="M23" s="734"/>
      <c r="N23" s="734"/>
      <c r="O23" s="734"/>
      <c r="P23" s="734"/>
      <c r="Q23" s="734"/>
      <c r="R23" s="734"/>
      <c r="S23" s="734"/>
      <c r="T23" s="735"/>
      <c r="U23" s="735"/>
      <c r="V23" s="735"/>
      <c r="W23" s="735"/>
      <c r="X23" s="735"/>
      <c r="Y23" s="735"/>
      <c r="Z23" s="735"/>
      <c r="AA23" s="735"/>
      <c r="AB23" s="735"/>
      <c r="AC23" s="735"/>
      <c r="AD23" s="735"/>
      <c r="AE23" s="735"/>
      <c r="AF23" s="735"/>
      <c r="AG23" s="224"/>
      <c r="AH23" s="224"/>
      <c r="AI23" s="224"/>
    </row>
    <row r="24" spans="1:35" ht="42.75" customHeight="1" x14ac:dyDescent="0.4">
      <c r="A24" s="273"/>
      <c r="B24" s="224"/>
      <c r="C24" s="224"/>
      <c r="D24" s="224"/>
      <c r="E24" s="224"/>
      <c r="F24" s="224"/>
      <c r="G24" s="224"/>
      <c r="H24" s="224"/>
      <c r="I24" s="224"/>
      <c r="J24" s="224"/>
      <c r="K24" s="224"/>
      <c r="L24" s="224"/>
      <c r="M24" s="734"/>
      <c r="N24" s="734"/>
      <c r="O24" s="734"/>
      <c r="P24" s="734"/>
      <c r="Q24" s="734"/>
      <c r="R24" s="734"/>
      <c r="S24" s="734"/>
      <c r="T24" s="736"/>
      <c r="U24" s="736"/>
      <c r="V24" s="736"/>
      <c r="W24" s="736"/>
      <c r="X24" s="736"/>
      <c r="Y24" s="736"/>
      <c r="Z24" s="736"/>
      <c r="AA24" s="736"/>
      <c r="AB24" s="736"/>
      <c r="AC24" s="736"/>
      <c r="AD24" s="736"/>
      <c r="AE24" s="736"/>
      <c r="AF24" s="736"/>
      <c r="AG24" s="224"/>
      <c r="AH24" s="224"/>
      <c r="AI24" s="224"/>
    </row>
    <row r="25" spans="1:35" ht="42.75" customHeight="1" x14ac:dyDescent="0.4">
      <c r="A25" s="271"/>
      <c r="B25" s="224"/>
      <c r="C25" s="224"/>
      <c r="D25" s="224"/>
      <c r="E25" s="224"/>
      <c r="F25" s="224"/>
      <c r="G25" s="224"/>
      <c r="H25" s="224"/>
      <c r="I25" s="224"/>
      <c r="J25" s="224"/>
      <c r="K25" s="224"/>
      <c r="L25" s="224"/>
      <c r="M25" s="224"/>
      <c r="N25" s="224"/>
      <c r="O25" s="224"/>
      <c r="P25" s="224"/>
      <c r="Q25" s="224"/>
      <c r="R25" s="224"/>
      <c r="S25" s="224"/>
      <c r="T25" s="224"/>
      <c r="U25" s="224"/>
      <c r="V25" s="224"/>
      <c r="W25" s="224"/>
      <c r="X25" s="224"/>
      <c r="Y25" s="224"/>
      <c r="Z25" s="224"/>
      <c r="AA25" s="224"/>
      <c r="AB25" s="224"/>
      <c r="AC25" s="224"/>
      <c r="AD25" s="224"/>
      <c r="AE25" s="224"/>
      <c r="AF25" s="224"/>
      <c r="AG25" s="224"/>
      <c r="AH25" s="224"/>
      <c r="AI25" s="224"/>
    </row>
    <row r="26" spans="1:35" ht="42.75" customHeight="1" x14ac:dyDescent="0.4">
      <c r="A26" s="271"/>
      <c r="B26" s="224"/>
      <c r="C26" s="224"/>
      <c r="D26" s="224"/>
      <c r="E26" s="224"/>
      <c r="F26" s="224"/>
      <c r="G26" s="224"/>
      <c r="H26" s="224"/>
      <c r="I26" s="224"/>
      <c r="J26" s="224"/>
      <c r="K26" s="224"/>
      <c r="L26" s="224"/>
      <c r="M26" s="224"/>
      <c r="N26" s="224"/>
      <c r="O26" s="224"/>
      <c r="P26" s="224"/>
      <c r="Q26" s="224"/>
      <c r="R26" s="224"/>
      <c r="S26" s="224"/>
      <c r="T26" s="224"/>
      <c r="U26" s="224"/>
      <c r="V26" s="224"/>
      <c r="W26" s="224"/>
      <c r="X26" s="224"/>
      <c r="Y26" s="224"/>
      <c r="Z26" s="224"/>
      <c r="AA26" s="224"/>
      <c r="AB26" s="224"/>
      <c r="AC26" s="224"/>
      <c r="AD26" s="224"/>
      <c r="AE26" s="224"/>
      <c r="AF26" s="224"/>
      <c r="AG26" s="224"/>
      <c r="AH26" s="224"/>
      <c r="AI26" s="224"/>
    </row>
    <row r="27" spans="1:35" ht="42.75" customHeight="1" x14ac:dyDescent="0.4">
      <c r="A27" s="271"/>
      <c r="B27" s="224"/>
      <c r="C27" s="224"/>
      <c r="D27" s="224"/>
      <c r="E27" s="224"/>
      <c r="F27" s="224"/>
      <c r="G27" s="224"/>
      <c r="H27" s="224"/>
      <c r="I27" s="224"/>
      <c r="J27" s="224"/>
      <c r="K27" s="224"/>
      <c r="L27" s="224"/>
      <c r="M27" s="224"/>
      <c r="N27" s="224"/>
      <c r="O27" s="224"/>
      <c r="P27" s="224"/>
      <c r="Q27" s="224"/>
      <c r="R27" s="224"/>
      <c r="S27" s="224"/>
      <c r="T27" s="224"/>
      <c r="U27" s="224"/>
      <c r="V27" s="224"/>
      <c r="W27" s="224"/>
      <c r="X27" s="224"/>
      <c r="Y27" s="224"/>
      <c r="Z27" s="224"/>
      <c r="AA27" s="224"/>
      <c r="AB27" s="224"/>
      <c r="AC27" s="224"/>
      <c r="AD27" s="224"/>
      <c r="AE27" s="224"/>
      <c r="AF27" s="224"/>
      <c r="AG27" s="224"/>
      <c r="AH27" s="224"/>
      <c r="AI27" s="224"/>
    </row>
    <row r="28" spans="1:35" ht="11.45" customHeight="1" x14ac:dyDescent="0.4">
      <c r="A28" s="271"/>
      <c r="B28" s="224"/>
      <c r="C28" s="224"/>
      <c r="D28" s="224"/>
      <c r="E28" s="224"/>
      <c r="F28" s="224"/>
      <c r="G28" s="224"/>
      <c r="H28" s="224"/>
      <c r="I28" s="224"/>
      <c r="J28" s="224"/>
      <c r="K28" s="224"/>
      <c r="L28" s="224"/>
      <c r="M28" s="224"/>
      <c r="N28" s="224"/>
      <c r="O28" s="224"/>
      <c r="P28" s="224"/>
      <c r="Q28" s="224"/>
      <c r="R28" s="224"/>
      <c r="S28" s="224"/>
      <c r="T28" s="224"/>
      <c r="U28" s="224"/>
      <c r="V28" s="224"/>
      <c r="W28" s="224"/>
      <c r="X28" s="224"/>
      <c r="Y28" s="224"/>
      <c r="Z28" s="224"/>
      <c r="AA28" s="224"/>
      <c r="AB28" s="224"/>
      <c r="AC28" s="224"/>
      <c r="AD28" s="224"/>
      <c r="AE28" s="224"/>
      <c r="AF28" s="224"/>
      <c r="AG28" s="224"/>
      <c r="AH28" s="224"/>
      <c r="AI28" s="224"/>
    </row>
    <row r="29" spans="1:35" ht="11.45" customHeight="1" x14ac:dyDescent="0.4">
      <c r="A29" s="271"/>
      <c r="B29" s="224"/>
      <c r="C29" s="224"/>
      <c r="D29" s="224"/>
      <c r="E29" s="224"/>
      <c r="F29" s="224"/>
      <c r="G29" s="224"/>
      <c r="H29" s="224"/>
      <c r="I29" s="224"/>
      <c r="J29" s="224"/>
      <c r="K29" s="224"/>
      <c r="L29" s="224"/>
      <c r="M29" s="224"/>
      <c r="N29" s="224"/>
      <c r="O29" s="224"/>
      <c r="P29" s="224"/>
      <c r="Q29" s="224"/>
      <c r="R29" s="224"/>
      <c r="S29" s="224"/>
      <c r="T29" s="224"/>
      <c r="U29" s="224"/>
      <c r="V29" s="224"/>
      <c r="W29" s="224"/>
      <c r="X29" s="224"/>
      <c r="Y29" s="224"/>
      <c r="Z29" s="224"/>
      <c r="AA29" s="224"/>
      <c r="AB29" s="224"/>
      <c r="AC29" s="224"/>
      <c r="AD29" s="224"/>
      <c r="AE29" s="224"/>
      <c r="AF29" s="224"/>
      <c r="AG29" s="224"/>
      <c r="AH29" s="224"/>
      <c r="AI29" s="224"/>
    </row>
    <row r="30" spans="1:35" ht="11.45" customHeight="1" x14ac:dyDescent="0.4">
      <c r="A30" s="271"/>
      <c r="B30" s="224"/>
      <c r="C30" s="224"/>
      <c r="D30" s="224"/>
      <c r="E30" s="224"/>
      <c r="F30" s="224"/>
      <c r="G30" s="224"/>
      <c r="H30" s="224"/>
      <c r="I30" s="224"/>
      <c r="J30" s="224"/>
      <c r="K30" s="224"/>
      <c r="L30" s="224"/>
      <c r="M30" s="224"/>
      <c r="N30" s="224"/>
      <c r="O30" s="224"/>
      <c r="P30" s="224"/>
      <c r="Q30" s="224"/>
      <c r="R30" s="224"/>
      <c r="S30" s="224"/>
      <c r="T30" s="224"/>
      <c r="U30" s="224"/>
      <c r="V30" s="224"/>
      <c r="W30" s="224"/>
      <c r="X30" s="224"/>
      <c r="Y30" s="224"/>
      <c r="Z30" s="224"/>
      <c r="AA30" s="224"/>
      <c r="AB30" s="224"/>
      <c r="AC30" s="224"/>
      <c r="AD30" s="224"/>
      <c r="AE30" s="224"/>
      <c r="AF30" s="224"/>
      <c r="AG30" s="224"/>
      <c r="AH30" s="224"/>
      <c r="AI30" s="224"/>
    </row>
    <row r="31" spans="1:35" ht="11.45" customHeight="1" x14ac:dyDescent="0.4">
      <c r="A31" s="271"/>
      <c r="B31" s="224"/>
      <c r="C31" s="224"/>
      <c r="D31" s="224"/>
      <c r="E31" s="224"/>
      <c r="F31" s="224"/>
      <c r="G31" s="224"/>
      <c r="H31" s="224"/>
      <c r="I31" s="224"/>
      <c r="J31" s="224"/>
      <c r="K31" s="224"/>
      <c r="L31" s="224"/>
      <c r="M31" s="224"/>
      <c r="N31" s="224"/>
      <c r="O31" s="224"/>
      <c r="P31" s="224"/>
      <c r="Q31" s="224"/>
      <c r="R31" s="224"/>
      <c r="S31" s="224"/>
      <c r="T31" s="224"/>
      <c r="U31" s="224"/>
      <c r="V31" s="224"/>
      <c r="W31" s="224"/>
      <c r="X31" s="224"/>
      <c r="Y31" s="224"/>
      <c r="Z31" s="224"/>
      <c r="AA31" s="224"/>
      <c r="AB31" s="224"/>
      <c r="AC31" s="224"/>
      <c r="AD31" s="224"/>
      <c r="AE31" s="224"/>
      <c r="AF31" s="224"/>
      <c r="AG31" s="224"/>
      <c r="AH31" s="224"/>
      <c r="AI31" s="224"/>
    </row>
    <row r="32" spans="1:35" ht="11.45" customHeight="1" x14ac:dyDescent="0.4">
      <c r="A32" s="271"/>
      <c r="B32" s="224"/>
      <c r="C32" s="224"/>
      <c r="D32" s="224"/>
      <c r="E32" s="224"/>
      <c r="F32" s="224"/>
      <c r="G32" s="224"/>
      <c r="H32" s="224"/>
      <c r="I32" s="224"/>
      <c r="J32" s="224"/>
      <c r="K32" s="224"/>
      <c r="L32" s="224"/>
      <c r="M32" s="224"/>
      <c r="N32" s="224"/>
      <c r="O32" s="224"/>
      <c r="P32" s="224"/>
      <c r="Q32" s="224"/>
      <c r="R32" s="224"/>
      <c r="S32" s="224"/>
      <c r="T32" s="224"/>
      <c r="U32" s="224"/>
      <c r="V32" s="224"/>
      <c r="W32" s="224"/>
      <c r="X32" s="224"/>
      <c r="Y32" s="224"/>
      <c r="Z32" s="224"/>
      <c r="AA32" s="224"/>
      <c r="AB32" s="224"/>
      <c r="AC32" s="224"/>
      <c r="AD32" s="224"/>
      <c r="AE32" s="224"/>
      <c r="AF32" s="224"/>
      <c r="AG32" s="224"/>
      <c r="AH32" s="224"/>
      <c r="AI32" s="224"/>
    </row>
    <row r="33" spans="1:35" ht="14.45" customHeight="1" x14ac:dyDescent="0.4">
      <c r="A33" s="702"/>
      <c r="B33" s="703"/>
      <c r="C33" s="703"/>
      <c r="D33" s="703"/>
      <c r="E33" s="703"/>
      <c r="F33" s="703"/>
      <c r="G33" s="703"/>
      <c r="H33" s="703"/>
      <c r="I33" s="703"/>
      <c r="J33" s="703"/>
      <c r="K33" s="703"/>
      <c r="L33" s="703"/>
      <c r="M33" s="703"/>
      <c r="N33" s="703"/>
      <c r="O33" s="703"/>
      <c r="P33" s="703"/>
      <c r="Q33" s="703"/>
      <c r="R33" s="703"/>
      <c r="S33" s="703"/>
      <c r="T33" s="703"/>
      <c r="U33" s="703"/>
      <c r="V33" s="703"/>
      <c r="W33" s="703"/>
      <c r="X33" s="703"/>
      <c r="Y33" s="703"/>
      <c r="Z33" s="703"/>
      <c r="AA33" s="703"/>
      <c r="AB33" s="703"/>
      <c r="AC33" s="703"/>
      <c r="AD33" s="703"/>
      <c r="AE33" s="703"/>
      <c r="AF33" s="703"/>
      <c r="AG33" s="703"/>
      <c r="AH33" s="703"/>
      <c r="AI33" s="703"/>
    </row>
    <row r="34" spans="1:35" ht="14.45" customHeight="1" x14ac:dyDescent="0.4">
      <c r="A34" s="702"/>
      <c r="B34" s="703"/>
      <c r="C34" s="703"/>
      <c r="D34" s="703"/>
      <c r="E34" s="703"/>
      <c r="F34" s="703"/>
      <c r="G34" s="703"/>
      <c r="H34" s="703"/>
      <c r="I34" s="703"/>
      <c r="J34" s="703"/>
      <c r="K34" s="703"/>
      <c r="L34" s="703"/>
      <c r="M34" s="703"/>
      <c r="N34" s="703"/>
      <c r="O34" s="703"/>
      <c r="P34" s="703"/>
      <c r="Q34" s="703"/>
      <c r="R34" s="703"/>
      <c r="S34" s="703"/>
      <c r="T34" s="703"/>
      <c r="U34" s="703"/>
      <c r="V34" s="703"/>
      <c r="W34" s="703"/>
      <c r="X34" s="703"/>
      <c r="Y34" s="703"/>
      <c r="Z34" s="703"/>
      <c r="AA34" s="703"/>
      <c r="AB34" s="703"/>
      <c r="AC34" s="703"/>
      <c r="AD34" s="703"/>
      <c r="AE34" s="703"/>
      <c r="AF34" s="703"/>
      <c r="AG34" s="703"/>
      <c r="AH34" s="703"/>
      <c r="AI34" s="703"/>
    </row>
    <row r="35" spans="1:35" x14ac:dyDescent="0.4">
      <c r="A35" s="271"/>
      <c r="B35" s="224"/>
      <c r="C35" s="224"/>
      <c r="D35" s="224"/>
      <c r="E35" s="224"/>
      <c r="F35" s="224"/>
      <c r="G35" s="224"/>
      <c r="H35" s="224"/>
      <c r="I35" s="224"/>
      <c r="J35" s="224"/>
      <c r="K35" s="224"/>
      <c r="L35" s="224"/>
      <c r="M35" s="224"/>
      <c r="N35" s="224"/>
      <c r="O35" s="224"/>
      <c r="P35" s="224"/>
      <c r="Q35" s="224"/>
      <c r="R35" s="224"/>
      <c r="S35" s="224"/>
      <c r="T35" s="224"/>
      <c r="U35" s="224"/>
      <c r="V35" s="224"/>
      <c r="W35" s="224"/>
      <c r="X35" s="224"/>
      <c r="Y35" s="224"/>
      <c r="Z35" s="224"/>
      <c r="AA35" s="224"/>
      <c r="AB35" s="224"/>
      <c r="AC35" s="224"/>
      <c r="AD35" s="224"/>
      <c r="AE35" s="224"/>
      <c r="AF35" s="224"/>
      <c r="AG35" s="224"/>
      <c r="AH35" s="224"/>
      <c r="AI35" s="224"/>
    </row>
  </sheetData>
  <mergeCells count="37">
    <mergeCell ref="A33:AI33"/>
    <mergeCell ref="A34:AI34"/>
    <mergeCell ref="D16:M16"/>
    <mergeCell ref="N16:V16"/>
    <mergeCell ref="W16:AF16"/>
    <mergeCell ref="M23:S23"/>
    <mergeCell ref="T23:AF23"/>
    <mergeCell ref="M24:S24"/>
    <mergeCell ref="T24:AF24"/>
    <mergeCell ref="B17:AF17"/>
    <mergeCell ref="D14:M14"/>
    <mergeCell ref="N14:V14"/>
    <mergeCell ref="W14:AF14"/>
    <mergeCell ref="D15:M15"/>
    <mergeCell ref="N15:V15"/>
    <mergeCell ref="W15:AF15"/>
    <mergeCell ref="C11:AF11"/>
    <mergeCell ref="C12:M12"/>
    <mergeCell ref="N12:V12"/>
    <mergeCell ref="W12:AF12"/>
    <mergeCell ref="D13:M13"/>
    <mergeCell ref="N13:V13"/>
    <mergeCell ref="W13:AF13"/>
    <mergeCell ref="C8:M8"/>
    <mergeCell ref="N8:AF8"/>
    <mergeCell ref="C9:M9"/>
    <mergeCell ref="N9:AF9"/>
    <mergeCell ref="C10:M10"/>
    <mergeCell ref="N10:AF10"/>
    <mergeCell ref="A1:AI1"/>
    <mergeCell ref="A3:AH3"/>
    <mergeCell ref="A4:AI4"/>
    <mergeCell ref="B6:B7"/>
    <mergeCell ref="C6:M6"/>
    <mergeCell ref="N6:AF6"/>
    <mergeCell ref="C7:M7"/>
    <mergeCell ref="N7:AF7"/>
  </mergeCells>
  <phoneticPr fontId="1"/>
  <pageMargins left="0.75" right="0.75" top="1" bottom="1" header="0.5" footer="0.5"/>
  <pageSetup paperSize="9" scale="91"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1"/>
    <pageSetUpPr fitToPage="1"/>
  </sheetPr>
  <dimension ref="A1:AI40"/>
  <sheetViews>
    <sheetView showGridLines="0" view="pageBreakPreview" zoomScale="136" zoomScaleNormal="100" zoomScaleSheetLayoutView="136" workbookViewId="0">
      <selection activeCell="AG19" sqref="AG19:AJ19"/>
    </sheetView>
  </sheetViews>
  <sheetFormatPr defaultColWidth="9" defaultRowHeight="18.75" x14ac:dyDescent="0.4"/>
  <cols>
    <col min="1" max="34" width="2.375" style="228" customWidth="1"/>
    <col min="35" max="35" width="2.25" style="228" customWidth="1"/>
    <col min="36" max="16384" width="9" style="228"/>
  </cols>
  <sheetData>
    <row r="1" spans="1:35" x14ac:dyDescent="0.4">
      <c r="A1" s="738" t="s">
        <v>871</v>
      </c>
      <c r="B1" s="739"/>
      <c r="C1" s="739"/>
      <c r="D1" s="739"/>
      <c r="E1" s="739"/>
      <c r="F1" s="739"/>
      <c r="G1" s="739"/>
      <c r="H1" s="739"/>
      <c r="I1" s="739"/>
      <c r="J1" s="739"/>
      <c r="K1" s="739"/>
      <c r="L1" s="739"/>
      <c r="M1" s="739"/>
      <c r="N1" s="739"/>
      <c r="O1" s="739"/>
      <c r="P1" s="739"/>
      <c r="Q1" s="739"/>
      <c r="R1" s="739"/>
      <c r="S1" s="739"/>
      <c r="T1" s="739"/>
      <c r="U1" s="739"/>
      <c r="V1" s="739"/>
      <c r="W1" s="739"/>
      <c r="X1" s="739"/>
      <c r="Y1" s="739"/>
      <c r="Z1" s="739"/>
      <c r="AA1" s="739"/>
      <c r="AB1" s="739"/>
      <c r="AC1" s="739"/>
      <c r="AD1" s="739"/>
      <c r="AE1" s="739"/>
      <c r="AF1" s="739"/>
      <c r="AG1" s="739"/>
      <c r="AH1" s="739"/>
      <c r="AI1" s="739"/>
    </row>
    <row r="2" spans="1:35" x14ac:dyDescent="0.4">
      <c r="A2" s="232"/>
      <c r="B2" s="230"/>
      <c r="C2" s="230"/>
      <c r="D2" s="230"/>
      <c r="E2" s="230"/>
      <c r="F2" s="230"/>
      <c r="G2" s="230"/>
      <c r="H2" s="230"/>
      <c r="I2" s="230"/>
      <c r="J2" s="230"/>
      <c r="K2" s="230"/>
      <c r="L2" s="230"/>
      <c r="M2" s="230"/>
      <c r="N2" s="230"/>
      <c r="O2" s="230"/>
      <c r="P2" s="230"/>
      <c r="Q2" s="230"/>
      <c r="R2" s="230"/>
      <c r="S2" s="230"/>
      <c r="T2" s="230"/>
      <c r="U2" s="230"/>
      <c r="V2" s="230"/>
      <c r="W2" s="230"/>
      <c r="X2" s="230"/>
      <c r="Y2" s="230"/>
      <c r="Z2" s="230"/>
      <c r="AA2" s="230"/>
      <c r="AB2" s="230"/>
      <c r="AC2" s="230"/>
      <c r="AD2" s="230"/>
      <c r="AE2" s="230"/>
      <c r="AF2" s="230"/>
      <c r="AG2" s="230"/>
      <c r="AH2" s="230"/>
      <c r="AI2" s="230"/>
    </row>
    <row r="3" spans="1:35" x14ac:dyDescent="0.4">
      <c r="A3" s="738" t="s">
        <v>545</v>
      </c>
      <c r="B3" s="739"/>
      <c r="C3" s="739"/>
      <c r="D3" s="739"/>
      <c r="E3" s="739"/>
      <c r="F3" s="739"/>
      <c r="G3" s="739"/>
      <c r="H3" s="739"/>
      <c r="I3" s="739"/>
      <c r="J3" s="739"/>
      <c r="K3" s="739"/>
      <c r="L3" s="739"/>
      <c r="M3" s="739"/>
      <c r="N3" s="739"/>
      <c r="O3" s="739"/>
      <c r="P3" s="739"/>
      <c r="Q3" s="739"/>
      <c r="R3" s="739"/>
      <c r="S3" s="739"/>
      <c r="T3" s="739"/>
      <c r="U3" s="739"/>
      <c r="V3" s="739"/>
      <c r="W3" s="739"/>
      <c r="X3" s="739"/>
      <c r="Y3" s="739"/>
      <c r="Z3" s="739"/>
      <c r="AA3" s="739"/>
      <c r="AB3" s="739"/>
      <c r="AC3" s="739"/>
      <c r="AD3" s="739"/>
      <c r="AE3" s="739"/>
      <c r="AF3" s="739"/>
      <c r="AG3" s="739"/>
      <c r="AH3" s="739"/>
      <c r="AI3" s="739"/>
    </row>
    <row r="4" spans="1:35" x14ac:dyDescent="0.4">
      <c r="A4" s="738" t="s">
        <v>544</v>
      </c>
      <c r="B4" s="739"/>
      <c r="C4" s="739"/>
      <c r="D4" s="739"/>
      <c r="E4" s="739"/>
      <c r="F4" s="739"/>
      <c r="G4" s="739"/>
      <c r="H4" s="739"/>
      <c r="I4" s="739"/>
      <c r="J4" s="739"/>
      <c r="K4" s="739"/>
      <c r="L4" s="739"/>
      <c r="M4" s="739"/>
      <c r="N4" s="739"/>
      <c r="O4" s="739"/>
      <c r="P4" s="739"/>
      <c r="Q4" s="739"/>
      <c r="R4" s="739"/>
      <c r="S4" s="739"/>
      <c r="T4" s="739"/>
      <c r="U4" s="739"/>
      <c r="V4" s="739"/>
      <c r="W4" s="739"/>
      <c r="X4" s="739"/>
      <c r="Y4" s="739"/>
      <c r="Z4" s="739"/>
      <c r="AA4" s="739"/>
      <c r="AB4" s="739"/>
      <c r="AC4" s="739"/>
      <c r="AD4" s="739"/>
      <c r="AE4" s="739"/>
      <c r="AF4" s="739"/>
      <c r="AG4" s="739"/>
      <c r="AH4" s="739"/>
      <c r="AI4" s="739"/>
    </row>
    <row r="5" spans="1:35" x14ac:dyDescent="0.4">
      <c r="A5" s="232"/>
      <c r="B5" s="230"/>
      <c r="C5" s="230"/>
      <c r="D5" s="230"/>
      <c r="E5" s="230"/>
      <c r="F5" s="230"/>
      <c r="G5" s="230"/>
      <c r="H5" s="230"/>
      <c r="I5" s="230"/>
      <c r="J5" s="230"/>
      <c r="K5" s="230"/>
      <c r="L5" s="230"/>
      <c r="M5" s="230"/>
      <c r="N5" s="230"/>
      <c r="O5" s="230"/>
      <c r="P5" s="230"/>
      <c r="Q5" s="230"/>
      <c r="R5" s="230"/>
      <c r="S5" s="230"/>
      <c r="T5" s="230"/>
      <c r="U5" s="230"/>
      <c r="V5" s="230"/>
      <c r="W5" s="230"/>
      <c r="X5" s="230"/>
      <c r="Y5" s="230"/>
      <c r="Z5" s="230"/>
      <c r="AA5" s="230"/>
      <c r="AB5" s="230"/>
      <c r="AC5" s="230"/>
      <c r="AD5" s="230"/>
      <c r="AE5" s="230"/>
      <c r="AF5" s="230"/>
      <c r="AG5" s="230"/>
      <c r="AH5" s="230"/>
      <c r="AI5" s="230"/>
    </row>
    <row r="6" spans="1:35" ht="18.75" customHeight="1" x14ac:dyDescent="0.4">
      <c r="A6" s="233"/>
      <c r="B6" s="742" t="s">
        <v>825</v>
      </c>
      <c r="C6" s="742"/>
      <c r="D6" s="742"/>
      <c r="E6" s="742"/>
      <c r="F6" s="742"/>
      <c r="G6" s="742"/>
      <c r="H6" s="742"/>
      <c r="I6" s="742"/>
      <c r="J6" s="742"/>
      <c r="K6" s="742"/>
      <c r="L6" s="742"/>
      <c r="M6" s="742"/>
      <c r="N6" s="742"/>
      <c r="O6" s="742"/>
      <c r="P6" s="742"/>
      <c r="Q6" s="742"/>
      <c r="R6" s="742"/>
      <c r="S6" s="742"/>
      <c r="T6" s="742"/>
      <c r="U6" s="742"/>
      <c r="V6" s="742"/>
      <c r="W6" s="742"/>
      <c r="X6" s="742"/>
      <c r="Y6" s="742"/>
      <c r="Z6" s="742"/>
      <c r="AA6" s="742"/>
      <c r="AB6" s="742"/>
      <c r="AC6" s="742"/>
      <c r="AD6" s="742"/>
      <c r="AE6" s="742"/>
      <c r="AF6" s="742"/>
      <c r="AG6" s="742"/>
      <c r="AH6" s="234"/>
      <c r="AI6" s="234"/>
    </row>
    <row r="7" spans="1:35" x14ac:dyDescent="0.4">
      <c r="A7" s="229"/>
      <c r="B7" s="230"/>
      <c r="C7" s="230"/>
      <c r="D7" s="230"/>
      <c r="E7" s="230"/>
      <c r="F7" s="230"/>
      <c r="G7" s="230"/>
      <c r="H7" s="230"/>
      <c r="I7" s="230"/>
      <c r="J7" s="230"/>
      <c r="K7" s="230"/>
      <c r="L7" s="230"/>
      <c r="M7" s="230"/>
      <c r="N7" s="230"/>
      <c r="O7" s="230"/>
      <c r="P7" s="230"/>
      <c r="Q7" s="230"/>
      <c r="R7" s="230"/>
      <c r="S7" s="230"/>
      <c r="T7" s="230"/>
      <c r="U7" s="230"/>
      <c r="V7" s="230"/>
      <c r="W7" s="230"/>
      <c r="X7" s="230"/>
      <c r="Y7" s="230"/>
      <c r="Z7" s="230"/>
      <c r="AA7" s="230"/>
      <c r="AB7" s="230"/>
      <c r="AC7" s="230"/>
      <c r="AD7" s="230"/>
      <c r="AE7" s="230"/>
      <c r="AF7" s="230"/>
      <c r="AG7" s="230"/>
      <c r="AH7" s="230"/>
      <c r="AI7" s="230"/>
    </row>
    <row r="8" spans="1:35" x14ac:dyDescent="0.4">
      <c r="A8" s="229"/>
      <c r="B8" s="230"/>
      <c r="C8" s="230"/>
      <c r="D8" s="230"/>
      <c r="E8" s="230"/>
      <c r="F8" s="230"/>
      <c r="G8" s="230"/>
      <c r="H8" s="230"/>
      <c r="I8" s="230"/>
      <c r="J8" s="230"/>
      <c r="K8" s="230"/>
      <c r="L8" s="230"/>
      <c r="M8" s="230"/>
      <c r="N8" s="230"/>
      <c r="O8" s="230"/>
      <c r="P8" s="230"/>
      <c r="Q8" s="230"/>
      <c r="R8" s="230"/>
      <c r="S8" s="230"/>
      <c r="T8" s="230"/>
      <c r="U8" s="230"/>
      <c r="V8" s="230"/>
      <c r="W8" s="230"/>
      <c r="X8" s="230"/>
      <c r="Y8" s="230"/>
      <c r="Z8" s="230"/>
      <c r="AA8" s="230"/>
      <c r="AB8" s="230"/>
      <c r="AC8" s="230"/>
      <c r="AD8" s="230"/>
      <c r="AE8" s="230"/>
      <c r="AF8" s="230"/>
      <c r="AG8" s="230"/>
      <c r="AH8" s="230"/>
      <c r="AI8" s="230"/>
    </row>
    <row r="9" spans="1:35" x14ac:dyDescent="0.4">
      <c r="A9" s="229" t="s">
        <v>822</v>
      </c>
      <c r="B9" s="230"/>
      <c r="C9" s="230"/>
      <c r="D9" s="230"/>
      <c r="E9" s="230"/>
      <c r="F9" s="230"/>
      <c r="G9" s="230"/>
      <c r="H9" s="230"/>
      <c r="I9" s="230"/>
      <c r="J9" s="230"/>
      <c r="K9" s="230"/>
      <c r="L9" s="230"/>
      <c r="M9" s="230"/>
      <c r="N9" s="230"/>
      <c r="O9" s="230"/>
      <c r="P9" s="230"/>
      <c r="Q9" s="230"/>
      <c r="R9" s="230"/>
      <c r="S9" s="230"/>
      <c r="T9" s="230"/>
      <c r="U9" s="230"/>
      <c r="V9" s="230"/>
      <c r="W9" s="230"/>
      <c r="X9" s="230"/>
      <c r="Y9" s="230"/>
      <c r="Z9" s="230"/>
      <c r="AA9" s="230"/>
      <c r="AB9" s="230"/>
      <c r="AC9" s="230"/>
      <c r="AD9" s="230"/>
      <c r="AE9" s="230"/>
      <c r="AF9" s="230"/>
      <c r="AG9" s="230"/>
      <c r="AH9" s="230"/>
      <c r="AI9" s="230"/>
    </row>
    <row r="10" spans="1:35" x14ac:dyDescent="0.4">
      <c r="A10" s="229" t="s">
        <v>823</v>
      </c>
      <c r="B10" s="230"/>
      <c r="C10" s="230"/>
      <c r="D10" s="230"/>
      <c r="E10" s="230"/>
      <c r="F10" s="230"/>
      <c r="G10" s="230"/>
      <c r="H10" s="230"/>
      <c r="I10" s="230"/>
      <c r="J10" s="230"/>
      <c r="K10" s="230"/>
      <c r="L10" s="230"/>
      <c r="M10" s="230"/>
      <c r="N10" s="230"/>
      <c r="O10" s="230"/>
      <c r="P10" s="230"/>
      <c r="Q10" s="230"/>
      <c r="R10" s="230"/>
      <c r="S10" s="230"/>
      <c r="T10" s="230"/>
      <c r="U10" s="230"/>
      <c r="V10" s="230"/>
      <c r="W10" s="230"/>
      <c r="X10" s="230"/>
      <c r="Y10" s="230"/>
      <c r="Z10" s="230"/>
      <c r="AA10" s="230"/>
      <c r="AB10" s="230"/>
      <c r="AC10" s="230"/>
      <c r="AD10" s="230"/>
      <c r="AE10" s="230"/>
      <c r="AF10" s="230"/>
      <c r="AG10" s="230"/>
      <c r="AH10" s="230"/>
      <c r="AI10" s="230"/>
    </row>
    <row r="11" spans="1:35" x14ac:dyDescent="0.4">
      <c r="A11" s="229"/>
      <c r="B11" s="230"/>
      <c r="C11" s="230"/>
      <c r="D11" s="230"/>
      <c r="E11" s="230"/>
      <c r="F11" s="230"/>
      <c r="G11" s="230"/>
      <c r="H11" s="230"/>
      <c r="I11" s="230"/>
      <c r="J11" s="230"/>
      <c r="K11" s="230"/>
      <c r="L11" s="230"/>
      <c r="M11" s="230"/>
      <c r="N11" s="230"/>
      <c r="O11" s="230"/>
      <c r="P11" s="230"/>
      <c r="Q11" s="230"/>
      <c r="R11" s="230"/>
      <c r="S11" s="230"/>
      <c r="T11" s="230"/>
      <c r="U11" s="230"/>
      <c r="V11" s="230"/>
      <c r="W11" s="230"/>
      <c r="X11" s="230"/>
      <c r="Y11" s="230"/>
      <c r="Z11" s="230"/>
      <c r="AA11" s="230"/>
      <c r="AB11" s="230"/>
      <c r="AC11" s="230"/>
      <c r="AD11" s="230"/>
      <c r="AE11" s="230"/>
      <c r="AF11" s="230"/>
      <c r="AG11" s="230"/>
      <c r="AH11" s="230"/>
      <c r="AI11" s="230"/>
    </row>
    <row r="12" spans="1:35" x14ac:dyDescent="0.4">
      <c r="A12" s="740" t="s">
        <v>515</v>
      </c>
      <c r="B12" s="739"/>
      <c r="C12" s="739"/>
      <c r="D12" s="739"/>
      <c r="E12" s="739"/>
      <c r="F12" s="739"/>
      <c r="G12" s="739"/>
      <c r="H12" s="739"/>
      <c r="I12" s="739"/>
      <c r="J12" s="739"/>
      <c r="K12" s="739"/>
      <c r="L12" s="739"/>
      <c r="M12" s="739"/>
      <c r="N12" s="739"/>
      <c r="O12" s="739"/>
      <c r="P12" s="739"/>
      <c r="Q12" s="739"/>
      <c r="R12" s="739"/>
      <c r="S12" s="739"/>
      <c r="T12" s="739"/>
      <c r="U12" s="739"/>
      <c r="V12" s="739"/>
      <c r="W12" s="739"/>
      <c r="X12" s="739"/>
      <c r="Y12" s="739"/>
      <c r="Z12" s="739"/>
      <c r="AA12" s="739"/>
      <c r="AB12" s="739"/>
      <c r="AC12" s="739"/>
      <c r="AD12" s="739"/>
      <c r="AE12" s="739"/>
      <c r="AF12" s="739"/>
      <c r="AG12" s="739"/>
      <c r="AH12" s="739"/>
      <c r="AI12" s="739"/>
    </row>
    <row r="13" spans="1:35" x14ac:dyDescent="0.4">
      <c r="A13" s="229"/>
      <c r="B13" s="235"/>
      <c r="C13" s="230"/>
      <c r="D13" s="230"/>
      <c r="E13" s="230"/>
      <c r="F13" s="230"/>
      <c r="G13" s="230"/>
      <c r="H13" s="230"/>
      <c r="I13" s="230"/>
      <c r="J13" s="230"/>
      <c r="K13" s="230"/>
      <c r="L13" s="230"/>
      <c r="M13" s="230"/>
      <c r="N13" s="230"/>
      <c r="O13" s="230"/>
      <c r="P13" s="230"/>
      <c r="Q13" s="230"/>
      <c r="R13" s="230"/>
      <c r="S13" s="230"/>
      <c r="T13" s="230"/>
      <c r="U13" s="230"/>
      <c r="V13" s="230"/>
      <c r="W13" s="230"/>
      <c r="X13" s="230"/>
      <c r="Y13" s="230"/>
      <c r="Z13" s="230"/>
      <c r="AA13" s="230"/>
      <c r="AB13" s="230"/>
      <c r="AC13" s="230"/>
      <c r="AD13" s="230"/>
      <c r="AE13" s="230"/>
      <c r="AF13" s="230"/>
      <c r="AG13" s="230"/>
      <c r="AH13" s="230"/>
      <c r="AI13" s="230"/>
    </row>
    <row r="14" spans="1:35" x14ac:dyDescent="0.4">
      <c r="A14" s="230"/>
      <c r="B14" s="229" t="s">
        <v>824</v>
      </c>
      <c r="C14" s="230"/>
      <c r="D14" s="230"/>
      <c r="E14" s="230"/>
      <c r="F14" s="230"/>
      <c r="G14" s="230"/>
      <c r="H14" s="230"/>
      <c r="I14" s="230"/>
      <c r="J14" s="230"/>
      <c r="K14" s="230"/>
      <c r="L14" s="230"/>
      <c r="M14" s="230"/>
      <c r="N14" s="230"/>
      <c r="O14" s="230"/>
      <c r="P14" s="230"/>
      <c r="Q14" s="230"/>
      <c r="R14" s="230"/>
      <c r="S14" s="230"/>
      <c r="T14" s="230"/>
      <c r="U14" s="230"/>
      <c r="V14" s="230"/>
      <c r="W14" s="230"/>
      <c r="X14" s="230"/>
      <c r="Y14" s="230"/>
      <c r="Z14" s="230"/>
      <c r="AA14" s="230"/>
      <c r="AB14" s="230"/>
      <c r="AC14" s="230"/>
      <c r="AD14" s="230"/>
      <c r="AE14" s="230"/>
      <c r="AF14" s="230"/>
      <c r="AG14" s="230"/>
      <c r="AH14" s="230"/>
      <c r="AI14" s="230"/>
    </row>
    <row r="15" spans="1:35" x14ac:dyDescent="0.4">
      <c r="A15" s="230"/>
      <c r="B15" s="229"/>
      <c r="C15" s="230"/>
      <c r="D15" s="230"/>
      <c r="E15" s="230"/>
      <c r="F15" s="230"/>
      <c r="G15" s="230"/>
      <c r="H15" s="230"/>
      <c r="I15" s="230"/>
      <c r="J15" s="230"/>
      <c r="K15" s="230"/>
      <c r="L15" s="230"/>
      <c r="M15" s="230"/>
      <c r="N15" s="230"/>
      <c r="O15" s="230"/>
      <c r="P15" s="230"/>
      <c r="Q15" s="230"/>
      <c r="R15" s="230"/>
      <c r="S15" s="230"/>
      <c r="T15" s="230"/>
      <c r="U15" s="230"/>
      <c r="V15" s="230"/>
      <c r="W15" s="230"/>
      <c r="X15" s="230"/>
      <c r="Y15" s="230"/>
      <c r="Z15" s="230"/>
      <c r="AA15" s="230"/>
      <c r="AB15" s="230"/>
      <c r="AC15" s="230"/>
      <c r="AD15" s="230"/>
      <c r="AE15" s="230"/>
      <c r="AF15" s="230"/>
      <c r="AG15" s="230"/>
      <c r="AH15" s="230"/>
      <c r="AI15" s="230"/>
    </row>
    <row r="16" spans="1:35" x14ac:dyDescent="0.4">
      <c r="A16" s="230"/>
      <c r="B16" s="229"/>
      <c r="C16" s="230"/>
      <c r="D16" s="230"/>
      <c r="E16" s="230"/>
      <c r="F16" s="230"/>
      <c r="G16" s="230"/>
      <c r="H16" s="230"/>
      <c r="I16" s="230"/>
      <c r="J16" s="230"/>
      <c r="K16" s="230"/>
      <c r="L16" s="230"/>
      <c r="M16" s="230"/>
      <c r="N16" s="230"/>
      <c r="O16" s="230"/>
      <c r="P16" s="230"/>
      <c r="Q16" s="230"/>
      <c r="R16" s="230"/>
      <c r="S16" s="230"/>
      <c r="T16" s="230"/>
      <c r="U16" s="230"/>
      <c r="V16" s="230"/>
      <c r="W16" s="230"/>
      <c r="X16" s="230"/>
      <c r="Y16" s="230"/>
      <c r="Z16" s="230"/>
      <c r="AA16" s="230"/>
      <c r="AB16" s="230"/>
      <c r="AC16" s="230"/>
      <c r="AD16" s="230"/>
      <c r="AE16" s="230"/>
      <c r="AF16" s="230"/>
      <c r="AG16" s="230"/>
      <c r="AH16" s="230"/>
      <c r="AI16" s="230"/>
    </row>
    <row r="17" spans="1:35" x14ac:dyDescent="0.4">
      <c r="A17" s="230"/>
      <c r="B17" s="229"/>
      <c r="C17" s="230"/>
      <c r="D17" s="230"/>
      <c r="E17" s="230"/>
      <c r="F17" s="230"/>
      <c r="G17" s="230"/>
      <c r="H17" s="230"/>
      <c r="I17" s="230"/>
      <c r="J17" s="230"/>
      <c r="K17" s="230"/>
      <c r="L17" s="230"/>
      <c r="M17" s="230"/>
      <c r="N17" s="230"/>
      <c r="O17" s="230"/>
      <c r="P17" s="230"/>
      <c r="Q17" s="230"/>
      <c r="R17" s="230"/>
      <c r="S17" s="230"/>
      <c r="T17" s="230"/>
      <c r="U17" s="230"/>
      <c r="V17" s="230"/>
      <c r="W17" s="230"/>
      <c r="X17" s="230"/>
      <c r="Y17" s="230"/>
      <c r="Z17" s="230"/>
      <c r="AA17" s="230"/>
      <c r="AB17" s="230"/>
      <c r="AC17" s="230"/>
      <c r="AD17" s="230"/>
      <c r="AE17" s="230"/>
      <c r="AF17" s="230"/>
      <c r="AG17" s="230"/>
      <c r="AH17" s="230"/>
      <c r="AI17" s="230"/>
    </row>
    <row r="18" spans="1:35" x14ac:dyDescent="0.4">
      <c r="A18" s="230"/>
      <c r="B18" s="229"/>
      <c r="C18" s="230"/>
      <c r="D18" s="230"/>
      <c r="E18" s="230"/>
      <c r="F18" s="230"/>
      <c r="G18" s="230"/>
      <c r="H18" s="230"/>
      <c r="I18" s="230"/>
      <c r="J18" s="230"/>
      <c r="K18" s="230"/>
      <c r="L18" s="230"/>
      <c r="M18" s="230"/>
      <c r="N18" s="230"/>
      <c r="O18" s="230"/>
      <c r="P18" s="230"/>
      <c r="Q18" s="230"/>
      <c r="R18" s="230"/>
      <c r="S18" s="230"/>
      <c r="T18" s="230"/>
      <c r="U18" s="230"/>
      <c r="V18" s="230"/>
      <c r="W18" s="230"/>
      <c r="X18" s="230"/>
      <c r="Y18" s="230"/>
      <c r="Z18" s="230"/>
      <c r="AA18" s="230"/>
      <c r="AB18" s="230"/>
      <c r="AC18" s="230"/>
      <c r="AD18" s="230"/>
      <c r="AE18" s="230"/>
      <c r="AF18" s="230"/>
      <c r="AG18" s="230"/>
      <c r="AH18" s="230"/>
      <c r="AI18" s="230"/>
    </row>
    <row r="19" spans="1:35" x14ac:dyDescent="0.4">
      <c r="A19" s="230"/>
      <c r="B19" s="229"/>
      <c r="C19" s="230"/>
      <c r="D19" s="230"/>
      <c r="E19" s="230"/>
      <c r="F19" s="230"/>
      <c r="G19" s="230"/>
      <c r="H19" s="230"/>
      <c r="I19" s="230"/>
      <c r="J19" s="230"/>
      <c r="K19" s="230"/>
      <c r="L19" s="230"/>
      <c r="M19" s="230"/>
      <c r="N19" s="230"/>
      <c r="O19" s="230"/>
      <c r="P19" s="230"/>
      <c r="Q19" s="230"/>
      <c r="R19" s="230"/>
      <c r="S19" s="230"/>
      <c r="T19" s="230"/>
      <c r="U19" s="230"/>
      <c r="V19" s="230"/>
      <c r="W19" s="230"/>
      <c r="X19" s="230"/>
      <c r="Y19" s="230"/>
      <c r="Z19" s="230"/>
      <c r="AA19" s="230"/>
      <c r="AB19" s="230"/>
      <c r="AC19" s="230"/>
      <c r="AD19" s="230"/>
      <c r="AE19" s="230"/>
      <c r="AF19" s="230"/>
      <c r="AG19" s="230"/>
      <c r="AH19" s="230"/>
      <c r="AI19" s="230"/>
    </row>
    <row r="20" spans="1:35" x14ac:dyDescent="0.4">
      <c r="A20" s="230"/>
      <c r="B20" s="229"/>
      <c r="C20" s="230"/>
      <c r="D20" s="230"/>
      <c r="E20" s="230"/>
      <c r="F20" s="230"/>
      <c r="G20" s="230"/>
      <c r="H20" s="230"/>
      <c r="I20" s="230"/>
      <c r="J20" s="230"/>
      <c r="K20" s="230"/>
      <c r="L20" s="230"/>
      <c r="M20" s="230"/>
      <c r="N20" s="230"/>
      <c r="O20" s="230"/>
      <c r="P20" s="230"/>
      <c r="Q20" s="230"/>
      <c r="R20" s="230"/>
      <c r="S20" s="230"/>
      <c r="T20" s="230"/>
      <c r="U20" s="230"/>
      <c r="V20" s="230"/>
      <c r="W20" s="230"/>
      <c r="X20" s="230"/>
      <c r="Y20" s="230"/>
      <c r="Z20" s="230"/>
      <c r="AA20" s="230"/>
      <c r="AB20" s="230"/>
      <c r="AC20" s="230"/>
      <c r="AD20" s="230"/>
      <c r="AE20" s="230"/>
      <c r="AF20" s="230"/>
      <c r="AG20" s="230"/>
      <c r="AH20" s="230"/>
      <c r="AI20" s="230"/>
    </row>
    <row r="21" spans="1:35" x14ac:dyDescent="0.4">
      <c r="A21" s="230"/>
      <c r="B21" s="236"/>
      <c r="C21" s="230"/>
      <c r="D21" s="230"/>
      <c r="E21" s="230"/>
      <c r="F21" s="230"/>
      <c r="G21" s="230"/>
      <c r="H21" s="230"/>
      <c r="I21" s="230"/>
      <c r="J21" s="230"/>
      <c r="K21" s="230"/>
      <c r="L21" s="230"/>
      <c r="M21" s="230"/>
      <c r="N21" s="230"/>
      <c r="O21" s="230"/>
      <c r="P21" s="230"/>
      <c r="Q21" s="230"/>
      <c r="R21" s="230"/>
      <c r="S21" s="230"/>
      <c r="T21" s="230"/>
      <c r="U21" s="230"/>
      <c r="V21" s="230"/>
      <c r="W21" s="230"/>
      <c r="X21" s="230"/>
      <c r="Y21" s="230"/>
      <c r="Z21" s="230"/>
      <c r="AA21" s="230"/>
      <c r="AB21" s="230"/>
      <c r="AC21" s="230"/>
      <c r="AD21" s="230"/>
      <c r="AE21" s="230"/>
      <c r="AF21" s="230"/>
      <c r="AG21" s="230"/>
      <c r="AH21" s="230"/>
      <c r="AI21" s="230"/>
    </row>
    <row r="22" spans="1:35" x14ac:dyDescent="0.4">
      <c r="A22" s="230"/>
      <c r="B22" s="229"/>
      <c r="C22" s="230"/>
      <c r="D22" s="230"/>
      <c r="E22" s="230"/>
      <c r="F22" s="230"/>
      <c r="G22" s="230"/>
      <c r="H22" s="230"/>
      <c r="I22" s="230"/>
      <c r="J22" s="230"/>
      <c r="K22" s="230"/>
      <c r="L22" s="230"/>
      <c r="M22" s="230"/>
      <c r="N22" s="230"/>
      <c r="O22" s="230"/>
      <c r="P22" s="230"/>
      <c r="Q22" s="230"/>
      <c r="R22" s="230"/>
      <c r="S22" s="230"/>
      <c r="T22" s="230"/>
      <c r="U22" s="230"/>
      <c r="V22" s="230"/>
      <c r="W22" s="230"/>
      <c r="X22" s="230"/>
      <c r="Y22" s="230"/>
      <c r="Z22" s="230"/>
      <c r="AA22" s="230"/>
      <c r="AB22" s="230"/>
      <c r="AC22" s="230"/>
      <c r="AD22" s="230"/>
      <c r="AE22" s="230"/>
      <c r="AF22" s="230"/>
      <c r="AG22" s="230"/>
      <c r="AH22" s="230"/>
      <c r="AI22" s="230"/>
    </row>
    <row r="23" spans="1:35" x14ac:dyDescent="0.4">
      <c r="A23" s="229"/>
      <c r="B23" s="230"/>
      <c r="C23" s="230"/>
      <c r="D23" s="230"/>
      <c r="E23" s="230"/>
      <c r="F23" s="230"/>
      <c r="G23" s="230"/>
      <c r="H23" s="230"/>
      <c r="I23" s="230"/>
      <c r="J23" s="230"/>
      <c r="K23" s="230"/>
      <c r="L23" s="230"/>
      <c r="M23" s="230"/>
      <c r="N23" s="230"/>
      <c r="O23" s="230"/>
      <c r="P23" s="230"/>
      <c r="Q23" s="230"/>
      <c r="R23" s="230"/>
      <c r="S23" s="230"/>
      <c r="T23" s="230"/>
      <c r="U23" s="230"/>
      <c r="V23" s="230"/>
      <c r="W23" s="230"/>
      <c r="X23" s="230"/>
      <c r="Y23" s="230"/>
      <c r="Z23" s="230"/>
      <c r="AA23" s="230"/>
      <c r="AB23" s="230"/>
      <c r="AC23" s="230"/>
      <c r="AD23" s="230"/>
      <c r="AE23" s="230"/>
      <c r="AF23" s="230"/>
      <c r="AG23" s="230"/>
      <c r="AH23" s="230"/>
      <c r="AI23" s="230"/>
    </row>
    <row r="24" spans="1:35" x14ac:dyDescent="0.4">
      <c r="A24" s="229"/>
      <c r="B24" s="230"/>
      <c r="C24" s="230"/>
      <c r="D24" s="230"/>
      <c r="E24" s="230"/>
      <c r="F24" s="230"/>
      <c r="G24" s="230"/>
      <c r="H24" s="230"/>
      <c r="I24" s="230"/>
      <c r="J24" s="230"/>
      <c r="K24" s="230"/>
      <c r="L24" s="230"/>
      <c r="M24" s="230"/>
      <c r="N24" s="230"/>
      <c r="O24" s="230"/>
      <c r="P24" s="230"/>
      <c r="Q24" s="230"/>
      <c r="R24" s="230"/>
      <c r="S24" s="230"/>
      <c r="T24" s="230"/>
      <c r="U24" s="230"/>
      <c r="V24" s="230"/>
      <c r="W24" s="230"/>
      <c r="X24" s="230"/>
      <c r="Y24" s="230"/>
      <c r="Z24" s="230"/>
      <c r="AA24" s="230"/>
      <c r="AB24" s="230"/>
      <c r="AC24" s="230"/>
      <c r="AD24" s="230"/>
      <c r="AE24" s="230"/>
      <c r="AF24" s="230"/>
      <c r="AG24" s="230"/>
      <c r="AH24" s="230"/>
      <c r="AI24" s="230"/>
    </row>
    <row r="25" spans="1:35" x14ac:dyDescent="0.4">
      <c r="A25" s="229"/>
      <c r="B25" s="230"/>
      <c r="C25" s="230"/>
      <c r="D25" s="230"/>
      <c r="E25" s="230"/>
      <c r="F25" s="230"/>
      <c r="G25" s="230"/>
      <c r="H25" s="230"/>
      <c r="I25" s="230"/>
      <c r="J25" s="230"/>
      <c r="K25" s="230"/>
      <c r="L25" s="230"/>
      <c r="M25" s="230"/>
      <c r="N25" s="230"/>
      <c r="O25" s="230"/>
      <c r="P25" s="230"/>
      <c r="Q25" s="230"/>
      <c r="R25" s="230"/>
      <c r="S25" s="230"/>
      <c r="T25" s="230"/>
      <c r="U25" s="230"/>
      <c r="V25" s="230"/>
      <c r="W25" s="230"/>
      <c r="X25" s="230"/>
      <c r="Y25" s="230"/>
      <c r="Z25" s="230"/>
      <c r="AA25" s="230"/>
      <c r="AB25" s="230"/>
      <c r="AC25" s="230"/>
      <c r="AD25" s="230"/>
      <c r="AE25" s="230"/>
      <c r="AF25" s="230"/>
      <c r="AG25" s="230"/>
      <c r="AH25" s="230"/>
      <c r="AI25" s="230"/>
    </row>
    <row r="26" spans="1:35" x14ac:dyDescent="0.4">
      <c r="A26" s="229"/>
      <c r="B26" s="230"/>
      <c r="C26" s="230"/>
      <c r="D26" s="230"/>
      <c r="E26" s="230"/>
      <c r="F26" s="230"/>
      <c r="G26" s="230"/>
      <c r="H26" s="230"/>
      <c r="I26" s="230"/>
      <c r="J26" s="230"/>
      <c r="K26" s="230"/>
      <c r="L26" s="230"/>
      <c r="M26" s="230"/>
      <c r="N26" s="230"/>
      <c r="O26" s="230"/>
      <c r="P26" s="230"/>
      <c r="Q26" s="230"/>
      <c r="R26" s="230"/>
      <c r="S26" s="230"/>
      <c r="T26" s="230"/>
      <c r="U26" s="230"/>
      <c r="V26" s="230"/>
      <c r="W26" s="230"/>
      <c r="X26" s="230"/>
      <c r="Y26" s="230"/>
      <c r="Z26" s="230"/>
      <c r="AA26" s="230"/>
      <c r="AB26" s="230"/>
      <c r="AC26" s="230"/>
      <c r="AD26" s="230"/>
      <c r="AE26" s="230"/>
      <c r="AF26" s="230"/>
      <c r="AG26" s="230"/>
      <c r="AH26" s="230"/>
      <c r="AI26" s="230"/>
    </row>
    <row r="27" spans="1:35" x14ac:dyDescent="0.4">
      <c r="A27" s="231"/>
      <c r="B27" s="230"/>
      <c r="C27" s="230"/>
      <c r="D27" s="230"/>
      <c r="E27" s="230"/>
      <c r="F27" s="230"/>
      <c r="G27" s="230"/>
      <c r="H27" s="230"/>
      <c r="I27" s="230"/>
      <c r="J27" s="230"/>
      <c r="K27" s="230"/>
      <c r="L27" s="230"/>
      <c r="M27" s="741" t="str">
        <f>別紙D!W27</f>
        <v>○○　　年　　月　　日　　　</v>
      </c>
      <c r="N27" s="741"/>
      <c r="O27" s="741"/>
      <c r="P27" s="741"/>
      <c r="Q27" s="741"/>
      <c r="R27" s="741"/>
      <c r="S27" s="741"/>
      <c r="T27" s="741"/>
      <c r="U27" s="741"/>
      <c r="V27" s="741"/>
      <c r="W27" s="230"/>
      <c r="X27" s="230"/>
      <c r="Y27" s="230"/>
      <c r="Z27" s="230"/>
      <c r="AA27" s="230"/>
      <c r="AB27" s="230"/>
      <c r="AC27" s="230"/>
      <c r="AD27" s="230"/>
      <c r="AE27" s="230"/>
      <c r="AF27" s="230"/>
      <c r="AG27" s="230"/>
      <c r="AH27" s="230"/>
      <c r="AI27" s="230"/>
    </row>
    <row r="28" spans="1:35" ht="21" customHeight="1" x14ac:dyDescent="0.4">
      <c r="A28" s="231"/>
      <c r="B28" s="230"/>
      <c r="C28" s="230"/>
      <c r="D28" s="230"/>
      <c r="E28" s="230"/>
      <c r="F28" s="230"/>
      <c r="G28" s="230"/>
      <c r="H28" s="230"/>
      <c r="I28" s="230"/>
      <c r="J28" s="230"/>
      <c r="K28" s="230"/>
      <c r="L28" s="230"/>
      <c r="M28" s="743" t="s">
        <v>525</v>
      </c>
      <c r="N28" s="743"/>
      <c r="O28" s="743"/>
      <c r="P28" s="743"/>
      <c r="Q28" s="743"/>
      <c r="R28" s="743"/>
      <c r="S28" s="743"/>
      <c r="T28" s="744"/>
      <c r="U28" s="744"/>
      <c r="V28" s="744"/>
      <c r="W28" s="744"/>
      <c r="X28" s="744"/>
      <c r="Y28" s="744"/>
      <c r="Z28" s="744"/>
      <c r="AA28" s="744"/>
      <c r="AB28" s="744"/>
      <c r="AC28" s="744"/>
      <c r="AD28" s="744"/>
      <c r="AE28" s="744"/>
      <c r="AF28" s="744"/>
      <c r="AG28" s="230"/>
      <c r="AH28" s="230"/>
      <c r="AI28" s="230"/>
    </row>
    <row r="29" spans="1:35" ht="21" customHeight="1" x14ac:dyDescent="0.4">
      <c r="A29" s="231"/>
      <c r="B29" s="230"/>
      <c r="C29" s="230"/>
      <c r="D29" s="230"/>
      <c r="E29" s="230"/>
      <c r="F29" s="230"/>
      <c r="G29" s="230"/>
      <c r="H29" s="230"/>
      <c r="I29" s="230"/>
      <c r="J29" s="230"/>
      <c r="K29" s="230"/>
      <c r="L29" s="230"/>
      <c r="M29" s="745" t="s">
        <v>524</v>
      </c>
      <c r="N29" s="745"/>
      <c r="O29" s="745"/>
      <c r="P29" s="745"/>
      <c r="Q29" s="745"/>
      <c r="R29" s="745"/>
      <c r="S29" s="745"/>
      <c r="T29" s="746"/>
      <c r="U29" s="746"/>
      <c r="V29" s="746"/>
      <c r="W29" s="746"/>
      <c r="X29" s="746"/>
      <c r="Y29" s="746"/>
      <c r="Z29" s="746"/>
      <c r="AA29" s="746"/>
      <c r="AB29" s="746"/>
      <c r="AC29" s="746"/>
      <c r="AD29" s="746"/>
      <c r="AE29" s="746"/>
      <c r="AF29" s="746"/>
      <c r="AG29" s="230"/>
      <c r="AH29" s="230"/>
      <c r="AI29" s="230"/>
    </row>
    <row r="30" spans="1:35" ht="11.45" customHeight="1" x14ac:dyDescent="0.4">
      <c r="A30" s="229"/>
      <c r="B30" s="230"/>
      <c r="C30" s="230"/>
      <c r="D30" s="230"/>
      <c r="E30" s="230"/>
      <c r="F30" s="230"/>
      <c r="G30" s="230"/>
      <c r="H30" s="230"/>
      <c r="I30" s="230"/>
      <c r="J30" s="230"/>
      <c r="K30" s="230"/>
      <c r="L30" s="230"/>
      <c r="M30" s="230"/>
      <c r="N30" s="230"/>
      <c r="O30" s="230"/>
      <c r="P30" s="230"/>
      <c r="Q30" s="230"/>
      <c r="R30" s="230"/>
      <c r="S30" s="230"/>
      <c r="T30" s="230"/>
      <c r="U30" s="230"/>
      <c r="V30" s="230"/>
      <c r="W30" s="230"/>
      <c r="X30" s="230"/>
      <c r="Y30" s="230"/>
      <c r="Z30" s="230"/>
      <c r="AA30" s="230"/>
      <c r="AB30" s="230"/>
      <c r="AC30" s="230"/>
      <c r="AD30" s="230"/>
      <c r="AE30" s="230"/>
      <c r="AF30" s="230"/>
      <c r="AG30" s="230"/>
      <c r="AH30" s="230"/>
      <c r="AI30" s="230"/>
    </row>
    <row r="31" spans="1:35" ht="11.45" customHeight="1" x14ac:dyDescent="0.4">
      <c r="A31" s="229"/>
      <c r="B31" s="230"/>
      <c r="C31" s="230"/>
      <c r="D31" s="230"/>
      <c r="E31" s="230"/>
      <c r="F31" s="230"/>
      <c r="G31" s="230"/>
      <c r="H31" s="230"/>
      <c r="I31" s="230"/>
      <c r="J31" s="230"/>
      <c r="K31" s="230"/>
      <c r="L31" s="230"/>
      <c r="M31" s="230"/>
      <c r="N31" s="230"/>
      <c r="O31" s="230"/>
      <c r="P31" s="230"/>
      <c r="Q31" s="230"/>
      <c r="R31" s="230"/>
      <c r="S31" s="230"/>
      <c r="T31" s="230"/>
      <c r="U31" s="230"/>
      <c r="V31" s="230"/>
      <c r="W31" s="230"/>
      <c r="X31" s="230"/>
      <c r="Y31" s="230"/>
      <c r="Z31" s="230"/>
      <c r="AA31" s="230"/>
      <c r="AB31" s="230"/>
      <c r="AC31" s="230"/>
      <c r="AD31" s="230"/>
      <c r="AE31" s="230"/>
      <c r="AF31" s="230"/>
      <c r="AG31" s="230"/>
      <c r="AH31" s="230"/>
      <c r="AI31" s="230"/>
    </row>
    <row r="32" spans="1:35" ht="11.45" customHeight="1" x14ac:dyDescent="0.4">
      <c r="A32" s="229"/>
      <c r="B32" s="230"/>
      <c r="C32" s="230"/>
      <c r="D32" s="230"/>
      <c r="E32" s="230"/>
      <c r="F32" s="230"/>
      <c r="G32" s="230"/>
      <c r="H32" s="230"/>
      <c r="I32" s="230"/>
      <c r="J32" s="230"/>
      <c r="K32" s="230"/>
      <c r="L32" s="230"/>
      <c r="M32" s="230"/>
      <c r="N32" s="230"/>
      <c r="O32" s="230"/>
      <c r="P32" s="230"/>
      <c r="Q32" s="230"/>
      <c r="R32" s="230"/>
      <c r="S32" s="230"/>
      <c r="T32" s="230"/>
      <c r="U32" s="230"/>
      <c r="V32" s="230"/>
      <c r="W32" s="230"/>
      <c r="X32" s="230"/>
      <c r="Y32" s="230"/>
      <c r="Z32" s="230"/>
      <c r="AA32" s="230"/>
      <c r="AB32" s="230"/>
      <c r="AC32" s="230"/>
      <c r="AD32" s="230"/>
      <c r="AE32" s="230"/>
      <c r="AF32" s="230"/>
      <c r="AG32" s="230"/>
      <c r="AH32" s="230"/>
      <c r="AI32" s="230"/>
    </row>
    <row r="33" spans="1:35" ht="11.45" customHeight="1" x14ac:dyDescent="0.4">
      <c r="A33" s="229"/>
      <c r="B33" s="230"/>
      <c r="C33" s="230"/>
      <c r="D33" s="230"/>
      <c r="E33" s="230"/>
      <c r="F33" s="230"/>
      <c r="G33" s="230"/>
      <c r="H33" s="230"/>
      <c r="I33" s="230"/>
      <c r="J33" s="230"/>
      <c r="K33" s="230"/>
      <c r="L33" s="230"/>
      <c r="M33" s="230"/>
      <c r="N33" s="230"/>
      <c r="O33" s="230"/>
      <c r="P33" s="230"/>
      <c r="Q33" s="230"/>
      <c r="R33" s="230"/>
      <c r="S33" s="230"/>
      <c r="T33" s="230"/>
      <c r="U33" s="230"/>
      <c r="V33" s="230"/>
      <c r="W33" s="230"/>
      <c r="X33" s="230"/>
      <c r="Y33" s="230"/>
      <c r="Z33" s="230"/>
      <c r="AA33" s="230"/>
      <c r="AB33" s="230"/>
      <c r="AC33" s="230"/>
      <c r="AD33" s="230"/>
      <c r="AE33" s="230"/>
      <c r="AF33" s="230"/>
      <c r="AG33" s="230"/>
      <c r="AH33" s="230"/>
      <c r="AI33" s="230"/>
    </row>
    <row r="34" spans="1:35" ht="11.45" customHeight="1" x14ac:dyDescent="0.4">
      <c r="A34" s="229"/>
      <c r="B34" s="230"/>
      <c r="C34" s="230"/>
      <c r="D34" s="230"/>
      <c r="E34" s="230"/>
      <c r="F34" s="230"/>
      <c r="G34" s="230"/>
      <c r="H34" s="230"/>
      <c r="I34" s="230"/>
      <c r="J34" s="230"/>
      <c r="K34" s="230"/>
      <c r="L34" s="230"/>
      <c r="M34" s="230"/>
      <c r="N34" s="230"/>
      <c r="O34" s="230"/>
      <c r="P34" s="230"/>
      <c r="Q34" s="230"/>
      <c r="R34" s="230"/>
      <c r="S34" s="230"/>
      <c r="T34" s="230"/>
      <c r="U34" s="230"/>
      <c r="V34" s="230"/>
      <c r="W34" s="230"/>
      <c r="X34" s="230"/>
      <c r="Y34" s="230"/>
      <c r="Z34" s="230"/>
      <c r="AA34" s="230"/>
      <c r="AB34" s="230"/>
      <c r="AC34" s="230"/>
      <c r="AD34" s="230"/>
      <c r="AE34" s="230"/>
      <c r="AF34" s="230"/>
      <c r="AG34" s="230"/>
      <c r="AH34" s="230"/>
      <c r="AI34" s="230"/>
    </row>
    <row r="35" spans="1:35" ht="11.45" customHeight="1" x14ac:dyDescent="0.4">
      <c r="A35" s="229"/>
      <c r="B35" s="230"/>
      <c r="C35" s="230"/>
      <c r="D35" s="230"/>
      <c r="E35" s="230"/>
      <c r="F35" s="230"/>
      <c r="G35" s="230"/>
      <c r="H35" s="230"/>
      <c r="I35" s="230"/>
      <c r="J35" s="230"/>
      <c r="K35" s="230"/>
      <c r="L35" s="230"/>
      <c r="M35" s="230"/>
      <c r="N35" s="230"/>
      <c r="O35" s="230"/>
      <c r="P35" s="230"/>
      <c r="Q35" s="230"/>
      <c r="R35" s="230"/>
      <c r="S35" s="230"/>
      <c r="T35" s="230"/>
      <c r="U35" s="230"/>
      <c r="V35" s="230"/>
      <c r="W35" s="230"/>
      <c r="X35" s="230"/>
      <c r="Y35" s="230"/>
      <c r="Z35" s="230"/>
      <c r="AA35" s="230"/>
      <c r="AB35" s="230"/>
      <c r="AC35" s="230"/>
      <c r="AD35" s="230"/>
      <c r="AE35" s="230"/>
      <c r="AF35" s="230"/>
      <c r="AG35" s="230"/>
      <c r="AH35" s="230"/>
      <c r="AI35" s="230"/>
    </row>
    <row r="36" spans="1:35" ht="11.45" customHeight="1" x14ac:dyDescent="0.4">
      <c r="A36" s="229"/>
      <c r="B36" s="230"/>
      <c r="C36" s="230"/>
      <c r="D36" s="230"/>
      <c r="E36" s="230"/>
      <c r="F36" s="230"/>
      <c r="G36" s="230"/>
      <c r="H36" s="230"/>
      <c r="I36" s="230"/>
      <c r="J36" s="230"/>
      <c r="K36" s="230"/>
      <c r="L36" s="230"/>
      <c r="M36" s="230"/>
      <c r="N36" s="230"/>
      <c r="O36" s="230"/>
      <c r="P36" s="230"/>
      <c r="Q36" s="230"/>
      <c r="R36" s="230"/>
      <c r="S36" s="230"/>
      <c r="T36" s="230"/>
      <c r="U36" s="230"/>
      <c r="V36" s="230"/>
      <c r="W36" s="230"/>
      <c r="X36" s="230"/>
      <c r="Y36" s="230"/>
      <c r="Z36" s="230"/>
      <c r="AA36" s="230"/>
      <c r="AB36" s="230"/>
      <c r="AC36" s="230"/>
      <c r="AD36" s="230"/>
      <c r="AE36" s="230"/>
      <c r="AF36" s="230"/>
      <c r="AG36" s="230"/>
      <c r="AH36" s="230"/>
      <c r="AI36" s="230"/>
    </row>
    <row r="37" spans="1:35" ht="11.45" customHeight="1" x14ac:dyDescent="0.4">
      <c r="A37" s="229"/>
      <c r="B37" s="230"/>
      <c r="C37" s="230"/>
      <c r="D37" s="230"/>
      <c r="E37" s="230"/>
      <c r="F37" s="230"/>
      <c r="G37" s="230"/>
      <c r="H37" s="230"/>
      <c r="I37" s="230"/>
      <c r="J37" s="230"/>
      <c r="K37" s="230"/>
      <c r="L37" s="230"/>
      <c r="M37" s="230"/>
      <c r="N37" s="230"/>
      <c r="O37" s="230"/>
      <c r="P37" s="230"/>
      <c r="Q37" s="230"/>
      <c r="R37" s="230"/>
      <c r="S37" s="230"/>
      <c r="T37" s="230"/>
      <c r="U37" s="230"/>
      <c r="V37" s="230"/>
      <c r="W37" s="230"/>
      <c r="X37" s="230"/>
      <c r="Y37" s="230"/>
      <c r="Z37" s="230"/>
      <c r="AA37" s="230"/>
      <c r="AB37" s="230"/>
      <c r="AC37" s="230"/>
      <c r="AD37" s="230"/>
      <c r="AE37" s="230"/>
      <c r="AF37" s="230"/>
      <c r="AG37" s="230"/>
      <c r="AH37" s="230"/>
      <c r="AI37" s="230"/>
    </row>
    <row r="38" spans="1:35" ht="14.45" customHeight="1" x14ac:dyDescent="0.4">
      <c r="A38" s="738" t="s">
        <v>523</v>
      </c>
      <c r="B38" s="739"/>
      <c r="C38" s="739"/>
      <c r="D38" s="739"/>
      <c r="E38" s="739"/>
      <c r="F38" s="739"/>
      <c r="G38" s="739"/>
      <c r="H38" s="739"/>
      <c r="I38" s="739"/>
      <c r="J38" s="739"/>
      <c r="K38" s="739"/>
      <c r="L38" s="739"/>
      <c r="M38" s="739"/>
      <c r="N38" s="739"/>
      <c r="O38" s="739"/>
      <c r="P38" s="739"/>
      <c r="Q38" s="739"/>
      <c r="R38" s="739"/>
      <c r="S38" s="739"/>
      <c r="T38" s="739"/>
      <c r="U38" s="739"/>
      <c r="V38" s="739"/>
      <c r="W38" s="739"/>
      <c r="X38" s="739"/>
      <c r="Y38" s="739"/>
      <c r="Z38" s="739"/>
      <c r="AA38" s="739"/>
      <c r="AB38" s="739"/>
      <c r="AC38" s="739"/>
      <c r="AD38" s="739"/>
      <c r="AE38" s="739"/>
      <c r="AF38" s="739"/>
      <c r="AG38" s="739"/>
      <c r="AH38" s="739"/>
      <c r="AI38" s="739"/>
    </row>
    <row r="39" spans="1:35" ht="14.45" customHeight="1" x14ac:dyDescent="0.4">
      <c r="A39" s="738" t="s">
        <v>522</v>
      </c>
      <c r="B39" s="739"/>
      <c r="C39" s="739"/>
      <c r="D39" s="739"/>
      <c r="E39" s="739"/>
      <c r="F39" s="739"/>
      <c r="G39" s="739"/>
      <c r="H39" s="739"/>
      <c r="I39" s="739"/>
      <c r="J39" s="739"/>
      <c r="K39" s="739"/>
      <c r="L39" s="739"/>
      <c r="M39" s="739"/>
      <c r="N39" s="739"/>
      <c r="O39" s="739"/>
      <c r="P39" s="739"/>
      <c r="Q39" s="739"/>
      <c r="R39" s="739"/>
      <c r="S39" s="739"/>
      <c r="T39" s="739"/>
      <c r="U39" s="739"/>
      <c r="V39" s="739"/>
      <c r="W39" s="739"/>
      <c r="X39" s="739"/>
      <c r="Y39" s="739"/>
      <c r="Z39" s="739"/>
      <c r="AA39" s="739"/>
      <c r="AB39" s="739"/>
      <c r="AC39" s="739"/>
      <c r="AD39" s="739"/>
      <c r="AE39" s="739"/>
      <c r="AF39" s="739"/>
      <c r="AG39" s="739"/>
      <c r="AH39" s="739"/>
      <c r="AI39" s="739"/>
    </row>
    <row r="40" spans="1:35" x14ac:dyDescent="0.4">
      <c r="A40" s="229"/>
      <c r="B40" s="230"/>
      <c r="C40" s="230"/>
      <c r="D40" s="230"/>
      <c r="E40" s="230"/>
      <c r="F40" s="230"/>
      <c r="G40" s="230"/>
      <c r="H40" s="230"/>
      <c r="I40" s="230"/>
      <c r="J40" s="230"/>
      <c r="K40" s="230"/>
      <c r="L40" s="230"/>
      <c r="M40" s="230"/>
      <c r="N40" s="230"/>
      <c r="O40" s="230"/>
      <c r="P40" s="230"/>
      <c r="Q40" s="230"/>
      <c r="R40" s="230"/>
      <c r="S40" s="230"/>
      <c r="T40" s="230"/>
      <c r="U40" s="230"/>
      <c r="V40" s="230"/>
      <c r="W40" s="230"/>
      <c r="X40" s="230"/>
      <c r="Y40" s="230"/>
      <c r="Z40" s="230"/>
      <c r="AA40" s="230"/>
      <c r="AB40" s="230"/>
      <c r="AC40" s="230"/>
      <c r="AD40" s="230"/>
      <c r="AE40" s="230"/>
      <c r="AF40" s="230"/>
      <c r="AG40" s="230"/>
      <c r="AH40" s="230"/>
      <c r="AI40" s="230"/>
    </row>
  </sheetData>
  <mergeCells count="12">
    <mergeCell ref="A39:AI39"/>
    <mergeCell ref="A1:AI1"/>
    <mergeCell ref="A3:AI3"/>
    <mergeCell ref="A4:AI4"/>
    <mergeCell ref="A12:AI12"/>
    <mergeCell ref="M27:V27"/>
    <mergeCell ref="B6:AG6"/>
    <mergeCell ref="M28:S28"/>
    <mergeCell ref="T28:AF28"/>
    <mergeCell ref="M29:S29"/>
    <mergeCell ref="T29:AF29"/>
    <mergeCell ref="A38:AI38"/>
  </mergeCells>
  <phoneticPr fontId="1"/>
  <conditionalFormatting sqref="M27:V27">
    <cfRule type="containsBlanks" dxfId="3" priority="2">
      <formula>LEN(TRIM(M27))=0</formula>
    </cfRule>
  </conditionalFormatting>
  <conditionalFormatting sqref="M27:V27">
    <cfRule type="containsBlanks" dxfId="2" priority="1">
      <formula>LEN(TRIM(M27))=0</formula>
    </cfRule>
  </conditionalFormatting>
  <pageMargins left="0.75" right="0.75" top="1" bottom="1" header="0.5" footer="0.5"/>
  <pageSetup paperSize="9" scale="95"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1"/>
    <pageSetUpPr fitToPage="1"/>
  </sheetPr>
  <dimension ref="A1:M60"/>
  <sheetViews>
    <sheetView view="pageBreakPreview" zoomScaleNormal="100" zoomScaleSheetLayoutView="100" workbookViewId="0">
      <selection activeCell="AG19" sqref="AG19:AJ19"/>
    </sheetView>
  </sheetViews>
  <sheetFormatPr defaultColWidth="8.125" defaultRowHeight="12" outlineLevelRow="1" x14ac:dyDescent="0.4"/>
  <cols>
    <col min="1" max="1" width="3" style="111" customWidth="1"/>
    <col min="2" max="2" width="5.75" style="111" customWidth="1"/>
    <col min="3" max="3" width="19.625" style="111" customWidth="1"/>
    <col min="4" max="4" width="17.875" style="111" customWidth="1"/>
    <col min="5" max="5" width="17.25" style="111" customWidth="1"/>
    <col min="6" max="6" width="42.125" style="111" customWidth="1"/>
    <col min="7" max="7" width="4.25" style="111" customWidth="1"/>
    <col min="8" max="16384" width="8.125" style="111"/>
  </cols>
  <sheetData>
    <row r="1" spans="1:13" x14ac:dyDescent="0.4">
      <c r="A1" s="111" t="s">
        <v>648</v>
      </c>
    </row>
    <row r="2" spans="1:13" ht="36.75" customHeight="1" x14ac:dyDescent="0.4">
      <c r="A2" s="748" t="s">
        <v>647</v>
      </c>
      <c r="B2" s="748"/>
      <c r="C2" s="748"/>
      <c r="D2" s="748"/>
      <c r="E2" s="748"/>
      <c r="F2" s="748"/>
      <c r="G2" s="116"/>
      <c r="H2" s="116"/>
      <c r="I2" s="116"/>
      <c r="J2" s="116"/>
      <c r="K2" s="116"/>
      <c r="L2" s="116"/>
      <c r="M2" s="116"/>
    </row>
    <row r="3" spans="1:13" ht="15.75" customHeight="1" x14ac:dyDescent="0.4">
      <c r="B3" s="115" t="s">
        <v>642</v>
      </c>
      <c r="C3" s="114" t="s">
        <v>641</v>
      </c>
      <c r="D3" s="114" t="s">
        <v>640</v>
      </c>
      <c r="E3" s="114" t="s">
        <v>639</v>
      </c>
      <c r="F3" s="114" t="s">
        <v>638</v>
      </c>
    </row>
    <row r="4" spans="1:13" ht="15.75" customHeight="1" x14ac:dyDescent="0.4">
      <c r="B4" s="113">
        <v>1</v>
      </c>
      <c r="C4" s="112">
        <f>'別紙B-2'!U8</f>
        <v>0</v>
      </c>
      <c r="D4" s="112" t="s">
        <v>646</v>
      </c>
      <c r="E4" s="112" t="s">
        <v>645</v>
      </c>
      <c r="F4" s="112" t="s">
        <v>644</v>
      </c>
    </row>
    <row r="5" spans="1:13" ht="15.75" customHeight="1" x14ac:dyDescent="0.4">
      <c r="B5" s="113">
        <v>2</v>
      </c>
      <c r="C5" s="112">
        <f>C4</f>
        <v>0</v>
      </c>
      <c r="D5" s="112"/>
      <c r="E5" s="112"/>
      <c r="F5" s="112"/>
    </row>
    <row r="6" spans="1:13" ht="15.75" customHeight="1" x14ac:dyDescent="0.4">
      <c r="B6" s="113">
        <v>3</v>
      </c>
      <c r="C6" s="112">
        <f>C5</f>
        <v>0</v>
      </c>
      <c r="D6" s="112"/>
      <c r="E6" s="112"/>
      <c r="F6" s="112"/>
    </row>
    <row r="8" spans="1:13" ht="409.6" customHeight="1" x14ac:dyDescent="0.4">
      <c r="B8" s="747" t="s">
        <v>643</v>
      </c>
      <c r="C8" s="747"/>
      <c r="D8" s="747"/>
      <c r="E8" s="747"/>
      <c r="F8" s="747"/>
    </row>
    <row r="10" spans="1:13" ht="15.75" customHeight="1" x14ac:dyDescent="0.4">
      <c r="B10" s="115" t="s">
        <v>642</v>
      </c>
      <c r="C10" s="114" t="s">
        <v>641</v>
      </c>
      <c r="D10" s="114" t="s">
        <v>640</v>
      </c>
      <c r="E10" s="114" t="s">
        <v>639</v>
      </c>
      <c r="F10" s="114" t="s">
        <v>638</v>
      </c>
    </row>
    <row r="11" spans="1:13" ht="15.75" customHeight="1" x14ac:dyDescent="0.4">
      <c r="B11" s="113">
        <v>1</v>
      </c>
      <c r="C11" s="112">
        <f>VLOOKUP($B$11,$B$3:$F$6,2,FALSE)</f>
        <v>0</v>
      </c>
      <c r="D11" s="112" t="str">
        <f>VLOOKUP($B$11,$B$3:$F$6,3,FALSE)</f>
        <v>○○</v>
      </c>
      <c r="E11" s="112" t="str">
        <f>VLOOKUP($B$11,$B$3:$F$6,4,FALSE)</f>
        <v>○○㎡</v>
      </c>
      <c r="F11" s="112" t="str">
        <f>VLOOKUP($B$11,$B$3:$F$6,5,FALSE)</f>
        <v>○○市○○町大字○○○○番地</v>
      </c>
    </row>
    <row r="12" spans="1:13" ht="10.5" customHeight="1" x14ac:dyDescent="0.4"/>
    <row r="13" spans="1:13" ht="376.9" customHeight="1" x14ac:dyDescent="0.4">
      <c r="B13" s="747" t="s">
        <v>637</v>
      </c>
      <c r="C13" s="747"/>
      <c r="D13" s="747"/>
      <c r="E13" s="747"/>
      <c r="F13" s="747"/>
    </row>
    <row r="15" spans="1:13" ht="15.75" customHeight="1" x14ac:dyDescent="0.4">
      <c r="B15" s="115" t="s">
        <v>642</v>
      </c>
      <c r="C15" s="114" t="s">
        <v>641</v>
      </c>
      <c r="D15" s="114" t="s">
        <v>640</v>
      </c>
      <c r="E15" s="114" t="s">
        <v>639</v>
      </c>
      <c r="F15" s="114" t="s">
        <v>638</v>
      </c>
    </row>
    <row r="16" spans="1:13" ht="15.75" customHeight="1" x14ac:dyDescent="0.4">
      <c r="B16" s="113">
        <v>2</v>
      </c>
      <c r="C16" s="112">
        <f>VLOOKUP($B$16,$B$3:$F$6,2,FALSE)</f>
        <v>0</v>
      </c>
      <c r="D16" s="112">
        <f>VLOOKUP($B$16,$B$3:$F$6,3,FALSE)</f>
        <v>0</v>
      </c>
      <c r="E16" s="112">
        <f>VLOOKUP($B$16,$B$3:$F$6,4,FALSE)</f>
        <v>0</v>
      </c>
      <c r="F16" s="112">
        <f>VLOOKUP($B$16,$B$3:$F$6,5,FALSE)</f>
        <v>0</v>
      </c>
    </row>
    <row r="17" spans="2:6" ht="18" customHeight="1" x14ac:dyDescent="0.4"/>
    <row r="18" spans="2:6" ht="385.15" customHeight="1" x14ac:dyDescent="0.4">
      <c r="B18" s="747" t="s">
        <v>637</v>
      </c>
      <c r="C18" s="747"/>
      <c r="D18" s="747"/>
      <c r="E18" s="747"/>
      <c r="F18" s="747"/>
    </row>
    <row r="20" spans="2:6" ht="15.75" customHeight="1" x14ac:dyDescent="0.4">
      <c r="B20" s="115" t="s">
        <v>642</v>
      </c>
      <c r="C20" s="114" t="s">
        <v>641</v>
      </c>
      <c r="D20" s="114" t="s">
        <v>640</v>
      </c>
      <c r="E20" s="114" t="s">
        <v>639</v>
      </c>
      <c r="F20" s="114" t="s">
        <v>638</v>
      </c>
    </row>
    <row r="21" spans="2:6" ht="15.75" customHeight="1" x14ac:dyDescent="0.4">
      <c r="B21" s="113">
        <v>3</v>
      </c>
      <c r="C21" s="112">
        <f>VLOOKUP($B$21,$B$3:$F$6,2,FALSE)</f>
        <v>0</v>
      </c>
      <c r="D21" s="112">
        <f>VLOOKUP($B$21,$B$3:$F$6,3,FALSE)</f>
        <v>0</v>
      </c>
      <c r="E21" s="112">
        <f>VLOOKUP($B$21,$B$3:$F$6,4,FALSE)</f>
        <v>0</v>
      </c>
      <c r="F21" s="112">
        <f>VLOOKUP($B$21,$B$3:$F$6,5,FALSE)</f>
        <v>0</v>
      </c>
    </row>
    <row r="22" spans="2:6" ht="18" customHeight="1" x14ac:dyDescent="0.4"/>
    <row r="23" spans="2:6" ht="385.5" customHeight="1" x14ac:dyDescent="0.4">
      <c r="B23" s="747" t="s">
        <v>637</v>
      </c>
      <c r="C23" s="747"/>
      <c r="D23" s="747"/>
      <c r="E23" s="747"/>
      <c r="F23" s="747"/>
    </row>
    <row r="25" spans="2:6" ht="15.75" hidden="1" customHeight="1" outlineLevel="1" x14ac:dyDescent="0.4">
      <c r="B25" s="115" t="s">
        <v>642</v>
      </c>
      <c r="C25" s="114" t="s">
        <v>641</v>
      </c>
      <c r="D25" s="114" t="s">
        <v>640</v>
      </c>
      <c r="E25" s="114" t="s">
        <v>639</v>
      </c>
      <c r="F25" s="114" t="s">
        <v>638</v>
      </c>
    </row>
    <row r="26" spans="2:6" ht="15.75" hidden="1" customHeight="1" outlineLevel="1" x14ac:dyDescent="0.4">
      <c r="B26" s="113">
        <v>4</v>
      </c>
      <c r="C26" s="112" t="e">
        <f>VLOOKUP($B$26,$B$3:$F$6,2,FALSE)</f>
        <v>#N/A</v>
      </c>
      <c r="D26" s="112" t="e">
        <f>VLOOKUP(B26,$B$3:$F$6,3,FALSE)</f>
        <v>#N/A</v>
      </c>
      <c r="E26" s="112" t="e">
        <f>VLOOKUP($B$26,$B$3:$F$6,4,FALSE)</f>
        <v>#N/A</v>
      </c>
      <c r="F26" s="112" t="e">
        <f>VLOOKUP($B$26,$B$3:$F$6,5,FALSE)</f>
        <v>#N/A</v>
      </c>
    </row>
    <row r="27" spans="2:6" ht="18" hidden="1" customHeight="1" outlineLevel="1" x14ac:dyDescent="0.4"/>
    <row r="28" spans="2:6" ht="385.5" hidden="1" customHeight="1" outlineLevel="1" x14ac:dyDescent="0.4">
      <c r="B28" s="747" t="s">
        <v>637</v>
      </c>
      <c r="C28" s="747"/>
      <c r="D28" s="747"/>
      <c r="E28" s="747"/>
      <c r="F28" s="747"/>
    </row>
    <row r="29" spans="2:6" hidden="1" outlineLevel="1" x14ac:dyDescent="0.4"/>
    <row r="30" spans="2:6" ht="15.75" hidden="1" customHeight="1" outlineLevel="1" x14ac:dyDescent="0.4">
      <c r="B30" s="115" t="s">
        <v>642</v>
      </c>
      <c r="C30" s="114" t="s">
        <v>641</v>
      </c>
      <c r="D30" s="114" t="s">
        <v>640</v>
      </c>
      <c r="E30" s="114" t="s">
        <v>639</v>
      </c>
      <c r="F30" s="114" t="s">
        <v>638</v>
      </c>
    </row>
    <row r="31" spans="2:6" ht="15.75" hidden="1" customHeight="1" outlineLevel="1" x14ac:dyDescent="0.4">
      <c r="B31" s="113">
        <v>5</v>
      </c>
      <c r="C31" s="112" t="e">
        <f>VLOOKUP($B$31,$B$3:$F$6,2,FALSE)</f>
        <v>#N/A</v>
      </c>
      <c r="D31" s="112" t="e">
        <f>VLOOKUP($B$31,$B$3:$F$6,3,FALSE)</f>
        <v>#N/A</v>
      </c>
      <c r="E31" s="112" t="e">
        <f>VLOOKUP($B$31,$B$3:$F$6,4,FALSE)</f>
        <v>#N/A</v>
      </c>
      <c r="F31" s="112" t="e">
        <f>VLOOKUP($B$31,$B$3:$F$6,5,FALSE)</f>
        <v>#N/A</v>
      </c>
    </row>
    <row r="32" spans="2:6" ht="18" hidden="1" customHeight="1" outlineLevel="1" x14ac:dyDescent="0.4"/>
    <row r="33" spans="2:6" ht="385.5" hidden="1" customHeight="1" outlineLevel="1" x14ac:dyDescent="0.4">
      <c r="B33" s="747" t="s">
        <v>637</v>
      </c>
      <c r="C33" s="747"/>
      <c r="D33" s="747"/>
      <c r="E33" s="747"/>
      <c r="F33" s="747"/>
    </row>
    <row r="34" spans="2:6" hidden="1" outlineLevel="1" x14ac:dyDescent="0.4"/>
    <row r="35" spans="2:6" ht="15.75" hidden="1" customHeight="1" outlineLevel="1" x14ac:dyDescent="0.4">
      <c r="B35" s="115" t="s">
        <v>642</v>
      </c>
      <c r="C35" s="114" t="s">
        <v>641</v>
      </c>
      <c r="D35" s="114" t="s">
        <v>640</v>
      </c>
      <c r="E35" s="114" t="s">
        <v>639</v>
      </c>
      <c r="F35" s="114" t="s">
        <v>638</v>
      </c>
    </row>
    <row r="36" spans="2:6" ht="15.75" hidden="1" customHeight="1" outlineLevel="1" x14ac:dyDescent="0.4">
      <c r="B36" s="113">
        <v>6</v>
      </c>
      <c r="C36" s="112" t="e">
        <f>VLOOKUP($B$36,$B$3:$F$6,2,FALSE)</f>
        <v>#N/A</v>
      </c>
      <c r="D36" s="112" t="e">
        <f>VLOOKUP($B$36,$B$3:$F$6,3,FALSE)</f>
        <v>#N/A</v>
      </c>
      <c r="E36" s="112" t="e">
        <f>VLOOKUP($B$36,$B$3:$F$6,4,FALSE)</f>
        <v>#N/A</v>
      </c>
      <c r="F36" s="112" t="e">
        <f>VLOOKUP($B$36,$B$3:$F$6,5,FALSE)</f>
        <v>#N/A</v>
      </c>
    </row>
    <row r="37" spans="2:6" ht="18" hidden="1" customHeight="1" outlineLevel="1" x14ac:dyDescent="0.4"/>
    <row r="38" spans="2:6" ht="385.5" hidden="1" customHeight="1" outlineLevel="1" x14ac:dyDescent="0.4">
      <c r="B38" s="747" t="s">
        <v>637</v>
      </c>
      <c r="C38" s="747"/>
      <c r="D38" s="747"/>
      <c r="E38" s="747"/>
      <c r="F38" s="747"/>
    </row>
    <row r="39" spans="2:6" hidden="1" outlineLevel="1" x14ac:dyDescent="0.4"/>
    <row r="40" spans="2:6" ht="15.75" hidden="1" customHeight="1" outlineLevel="1" x14ac:dyDescent="0.4">
      <c r="B40" s="115" t="s">
        <v>642</v>
      </c>
      <c r="C40" s="114" t="s">
        <v>641</v>
      </c>
      <c r="D40" s="114" t="s">
        <v>640</v>
      </c>
      <c r="E40" s="114" t="s">
        <v>639</v>
      </c>
      <c r="F40" s="114" t="s">
        <v>638</v>
      </c>
    </row>
    <row r="41" spans="2:6" ht="15.75" hidden="1" customHeight="1" outlineLevel="1" x14ac:dyDescent="0.4">
      <c r="B41" s="113">
        <v>7</v>
      </c>
      <c r="C41" s="112" t="e">
        <f>VLOOKUP($B$41,$B$3:$F$6,2,FALSE)</f>
        <v>#N/A</v>
      </c>
      <c r="D41" s="112" t="e">
        <f>VLOOKUP($B$41,$B$3:$F$6,3,FALSE)</f>
        <v>#N/A</v>
      </c>
      <c r="E41" s="112" t="e">
        <f>VLOOKUP($B$41,$B$3:$F$6,4,FALSE)</f>
        <v>#N/A</v>
      </c>
      <c r="F41" s="112" t="e">
        <f>VLOOKUP($B$41,$B$3:$F$6,5,FALSE)</f>
        <v>#N/A</v>
      </c>
    </row>
    <row r="42" spans="2:6" ht="18" hidden="1" customHeight="1" outlineLevel="1" x14ac:dyDescent="0.4"/>
    <row r="43" spans="2:6" ht="385.5" hidden="1" customHeight="1" outlineLevel="1" x14ac:dyDescent="0.4">
      <c r="B43" s="747" t="s">
        <v>637</v>
      </c>
      <c r="C43" s="747"/>
      <c r="D43" s="747"/>
      <c r="E43" s="747"/>
      <c r="F43" s="747"/>
    </row>
    <row r="44" spans="2:6" hidden="1" outlineLevel="1" x14ac:dyDescent="0.4"/>
    <row r="45" spans="2:6" ht="15.75" hidden="1" customHeight="1" outlineLevel="1" x14ac:dyDescent="0.4">
      <c r="B45" s="115" t="s">
        <v>642</v>
      </c>
      <c r="C45" s="114" t="s">
        <v>641</v>
      </c>
      <c r="D45" s="114" t="s">
        <v>640</v>
      </c>
      <c r="E45" s="114" t="s">
        <v>639</v>
      </c>
      <c r="F45" s="114" t="s">
        <v>638</v>
      </c>
    </row>
    <row r="46" spans="2:6" ht="15.75" hidden="1" customHeight="1" outlineLevel="1" x14ac:dyDescent="0.4">
      <c r="B46" s="113">
        <v>8</v>
      </c>
      <c r="C46" s="112" t="e">
        <f>VLOOKUP($B$46,$B$3:$F$6,2,FALSE)</f>
        <v>#N/A</v>
      </c>
      <c r="D46" s="112" t="e">
        <f>VLOOKUP($B$46,$B$3:$F$6,3,FALSE)</f>
        <v>#N/A</v>
      </c>
      <c r="E46" s="112" t="e">
        <f>VLOOKUP($B$46,$B$3:$F$6,4,FALSE)</f>
        <v>#N/A</v>
      </c>
      <c r="F46" s="112" t="e">
        <f>VLOOKUP($B$46,$B$3:$F$6,5,FALSE)</f>
        <v>#N/A</v>
      </c>
    </row>
    <row r="47" spans="2:6" ht="18" hidden="1" customHeight="1" outlineLevel="1" x14ac:dyDescent="0.4"/>
    <row r="48" spans="2:6" ht="385.5" hidden="1" customHeight="1" outlineLevel="1" x14ac:dyDescent="0.4">
      <c r="B48" s="747" t="s">
        <v>637</v>
      </c>
      <c r="C48" s="747"/>
      <c r="D48" s="747"/>
      <c r="E48" s="747"/>
      <c r="F48" s="747"/>
    </row>
    <row r="49" spans="2:6" hidden="1" outlineLevel="1" x14ac:dyDescent="0.4"/>
    <row r="50" spans="2:6" ht="15.75" hidden="1" customHeight="1" outlineLevel="1" x14ac:dyDescent="0.4">
      <c r="B50" s="115" t="s">
        <v>642</v>
      </c>
      <c r="C50" s="114" t="s">
        <v>641</v>
      </c>
      <c r="D50" s="114" t="s">
        <v>640</v>
      </c>
      <c r="E50" s="114" t="s">
        <v>639</v>
      </c>
      <c r="F50" s="114" t="s">
        <v>638</v>
      </c>
    </row>
    <row r="51" spans="2:6" ht="15.75" hidden="1" customHeight="1" outlineLevel="1" x14ac:dyDescent="0.4">
      <c r="B51" s="113">
        <v>9</v>
      </c>
      <c r="C51" s="112" t="e">
        <f>VLOOKUP($B$51,$B$3:$F$6,2,FALSE)</f>
        <v>#N/A</v>
      </c>
      <c r="D51" s="112" t="e">
        <f>VLOOKUP($B$51,$B$3:$F$6,3,FALSE)</f>
        <v>#N/A</v>
      </c>
      <c r="E51" s="112" t="e">
        <f>VLOOKUP($B$51,$B$3:$F$6,4,FALSE)</f>
        <v>#N/A</v>
      </c>
      <c r="F51" s="112" t="e">
        <f>VLOOKUP($B$51,$B$3:$F$6,5,FALSE)</f>
        <v>#N/A</v>
      </c>
    </row>
    <row r="52" spans="2:6" ht="18" hidden="1" customHeight="1" outlineLevel="1" x14ac:dyDescent="0.4"/>
    <row r="53" spans="2:6" ht="385.5" hidden="1" customHeight="1" outlineLevel="1" x14ac:dyDescent="0.4">
      <c r="B53" s="747" t="s">
        <v>637</v>
      </c>
      <c r="C53" s="747"/>
      <c r="D53" s="747"/>
      <c r="E53" s="747"/>
      <c r="F53" s="747"/>
    </row>
    <row r="54" spans="2:6" hidden="1" outlineLevel="1" x14ac:dyDescent="0.4"/>
    <row r="55" spans="2:6" ht="15.75" hidden="1" customHeight="1" outlineLevel="1" x14ac:dyDescent="0.4">
      <c r="B55" s="115" t="s">
        <v>642</v>
      </c>
      <c r="C55" s="114" t="s">
        <v>641</v>
      </c>
      <c r="D55" s="114" t="s">
        <v>640</v>
      </c>
      <c r="E55" s="114" t="s">
        <v>639</v>
      </c>
      <c r="F55" s="114" t="s">
        <v>638</v>
      </c>
    </row>
    <row r="56" spans="2:6" ht="15.75" hidden="1" customHeight="1" outlineLevel="1" x14ac:dyDescent="0.4">
      <c r="B56" s="113">
        <v>10</v>
      </c>
      <c r="C56" s="112" t="e">
        <f>VLOOKUP($B$56,$B$3:$F$6,2,FALSE)</f>
        <v>#N/A</v>
      </c>
      <c r="D56" s="112" t="e">
        <f>VLOOKUP($B$56,$B$3:$F$6,3,FALSE)</f>
        <v>#N/A</v>
      </c>
      <c r="E56" s="112" t="e">
        <f>VLOOKUP($B$56,$B$3:$F$6,4,FALSE)</f>
        <v>#N/A</v>
      </c>
      <c r="F56" s="112" t="e">
        <f>VLOOKUP($B$56,$B$3:$F$6,5,FALSE)</f>
        <v>#N/A</v>
      </c>
    </row>
    <row r="57" spans="2:6" ht="18" hidden="1" customHeight="1" outlineLevel="1" x14ac:dyDescent="0.4"/>
    <row r="58" spans="2:6" ht="385.5" hidden="1" customHeight="1" outlineLevel="1" x14ac:dyDescent="0.4">
      <c r="B58" s="747" t="s">
        <v>637</v>
      </c>
      <c r="C58" s="747"/>
      <c r="D58" s="747"/>
      <c r="E58" s="747"/>
      <c r="F58" s="747"/>
    </row>
    <row r="59" spans="2:6" hidden="1" outlineLevel="1" x14ac:dyDescent="0.4"/>
    <row r="60" spans="2:6" collapsed="1" x14ac:dyDescent="0.4"/>
  </sheetData>
  <mergeCells count="12">
    <mergeCell ref="B58:F58"/>
    <mergeCell ref="B53:F53"/>
    <mergeCell ref="B48:F48"/>
    <mergeCell ref="B43:F43"/>
    <mergeCell ref="B38:F38"/>
    <mergeCell ref="B33:F33"/>
    <mergeCell ref="B28:F28"/>
    <mergeCell ref="A2:F2"/>
    <mergeCell ref="B8:F8"/>
    <mergeCell ref="B13:F13"/>
    <mergeCell ref="B18:F18"/>
    <mergeCell ref="B23:F23"/>
  </mergeCells>
  <phoneticPr fontId="1"/>
  <conditionalFormatting sqref="D4:F6">
    <cfRule type="containsBlanks" dxfId="1" priority="1">
      <formula>LEN(TRIM(D4))=0</formula>
    </cfRule>
  </conditionalFormatting>
  <dataValidations count="4">
    <dataValidation allowBlank="1" showErrorMessage="1" sqref="B4:F6"/>
    <dataValidation allowBlank="1" showInputMessage="1" showErrorMessage="1" prompt="表の番号を入力すると右側は自動で入力されます。" sqref="B16:B17 B21:B22 B56:B57 B51:B52 B46:B47 B41:B42 B36:B37 B31:B32 B26:B27"/>
    <dataValidation allowBlank="1" showInputMessage="1" showErrorMessage="1" prompt="表の番号を入力すると右側は自動で入力されます。_x000a_" sqref="B11:B12"/>
    <dataValidation allowBlank="1" showInputMessage="1" showErrorMessage="1" prompt="これだけで施設等の場所へたどり着ける程度の地図" sqref="B8:F8"/>
  </dataValidations>
  <pageMargins left="0.7" right="0.7" top="0.75" bottom="0.75" header="0.3" footer="0.3"/>
  <pageSetup paperSize="9" scale="71" fitToHeight="0" orientation="portrait" r:id="rId1"/>
  <rowBreaks count="5" manualBreakCount="5">
    <brk id="14" max="6" man="1"/>
    <brk id="24" max="6" man="1"/>
    <brk id="34" max="6" man="1"/>
    <brk id="43" max="6" man="1"/>
    <brk id="54" max="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21</vt:i4>
      </vt:variant>
      <vt:variant>
        <vt:lpstr>名前付き一覧</vt:lpstr>
      </vt:variant>
      <vt:variant>
        <vt:i4>53</vt:i4>
      </vt:variant>
    </vt:vector>
  </HeadingPairs>
  <TitlesOfParts>
    <vt:vector size="74" baseType="lpstr">
      <vt:lpstr>別紙B-2</vt:lpstr>
      <vt:lpstr>別紙C</vt:lpstr>
      <vt:lpstr>別紙D</vt:lpstr>
      <vt:lpstr>別紙E</vt:lpstr>
      <vt:lpstr>別紙F</vt:lpstr>
      <vt:lpstr>別紙H</vt:lpstr>
      <vt:lpstr>別紙I</vt:lpstr>
      <vt:lpstr>別紙J</vt:lpstr>
      <vt:lpstr>参考様式1</vt:lpstr>
      <vt:lpstr>2</vt:lpstr>
      <vt:lpstr>3</vt:lpstr>
      <vt:lpstr>4(根域)</vt:lpstr>
      <vt:lpstr>4(V字)</vt:lpstr>
      <vt:lpstr>5</vt:lpstr>
      <vt:lpstr>6</vt:lpstr>
      <vt:lpstr>7</vt:lpstr>
      <vt:lpstr>8</vt:lpstr>
      <vt:lpstr>Sheet1</vt:lpstr>
      <vt:lpstr>リスト</vt:lpstr>
      <vt:lpstr>根域制限栽培リスト（削除不可）</vt:lpstr>
      <vt:lpstr>V字ジョイントリスト（削除不可）</vt:lpstr>
      <vt:lpstr>'4(V字)'!Print_Area</vt:lpstr>
      <vt:lpstr>'4(根域)'!Print_Area</vt:lpstr>
      <vt:lpstr>'5'!Print_Area</vt:lpstr>
      <vt:lpstr>'6'!Print_Area</vt:lpstr>
      <vt:lpstr>参考様式1!Print_Area</vt:lpstr>
      <vt:lpstr>'別紙B-2'!Print_Area</vt:lpstr>
      <vt:lpstr>別紙C!Print_Area</vt:lpstr>
      <vt:lpstr>別紙D!Print_Area</vt:lpstr>
      <vt:lpstr>別紙E!Print_Area</vt:lpstr>
      <vt:lpstr>別紙I!Print_Area</vt:lpstr>
      <vt:lpstr>別紙J!Print_Area</vt:lpstr>
      <vt:lpstr>ステップアップ</vt:lpstr>
      <vt:lpstr>ステップアップ事業実施主体</vt:lpstr>
      <vt:lpstr>園芸団地</vt:lpstr>
      <vt:lpstr>園芸団地事業実施主体</vt:lpstr>
      <vt:lpstr>園芸用ハウス等</vt:lpstr>
      <vt:lpstr>共同作業</vt:lpstr>
      <vt:lpstr>共同性の確保</vt:lpstr>
      <vt:lpstr>共同利用機械・装置</vt:lpstr>
      <vt:lpstr>経営基盤強化</vt:lpstr>
      <vt:lpstr>経営基盤強化事業実施主体</vt:lpstr>
      <vt:lpstr>経営基盤強化成果目標</vt:lpstr>
      <vt:lpstr>県補助率</vt:lpstr>
      <vt:lpstr>効率的集出荷</vt:lpstr>
      <vt:lpstr>効率的集出荷事業実施主体</vt:lpstr>
      <vt:lpstr>効率的成果目標</vt:lpstr>
      <vt:lpstr>高品質化機械・装置</vt:lpstr>
      <vt:lpstr>市町名</vt:lpstr>
      <vt:lpstr>施行方法</vt:lpstr>
      <vt:lpstr>施設種類</vt:lpstr>
      <vt:lpstr>事業メニュー</vt:lpstr>
      <vt:lpstr>事業実施主体の区分</vt:lpstr>
      <vt:lpstr>事業量単位</vt:lpstr>
      <vt:lpstr>所得向上補助率</vt:lpstr>
      <vt:lpstr>消費税区分</vt:lpstr>
      <vt:lpstr>省石油型機械・装置</vt:lpstr>
      <vt:lpstr>省力化機械・装置</vt:lpstr>
      <vt:lpstr>新規就農者</vt:lpstr>
      <vt:lpstr>新規就農者事業実施主体</vt:lpstr>
      <vt:lpstr>新規成果目標</vt:lpstr>
      <vt:lpstr>新規補助率</vt:lpstr>
      <vt:lpstr>成果目標単位</vt:lpstr>
      <vt:lpstr>政策的な施設・機械・装置等</vt:lpstr>
      <vt:lpstr>選別・調整・加工用機械・装置</vt:lpstr>
      <vt:lpstr>大雨・大雪被害防止対策</vt:lpstr>
      <vt:lpstr>団地成果目標</vt:lpstr>
      <vt:lpstr>長寿命化対策</vt:lpstr>
      <vt:lpstr>土づくり用・病害虫低減機械・装置</vt:lpstr>
      <vt:lpstr>特認タイプ</vt:lpstr>
      <vt:lpstr>品目</vt:lpstr>
      <vt:lpstr>附帯設備等</vt:lpstr>
      <vt:lpstr>有機等</vt:lpstr>
      <vt:lpstr>露地野菜集出荷システム</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髙田　彩華（園芸課）</dc:creator>
  <cp:lastModifiedBy>池田 将幸</cp:lastModifiedBy>
  <cp:lastPrinted>2025-02-25T23:28:59Z</cp:lastPrinted>
  <dcterms:created xsi:type="dcterms:W3CDTF">2022-12-26T08:12:44Z</dcterms:created>
  <dcterms:modified xsi:type="dcterms:W3CDTF">2025-04-02T04:46:25Z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佐賀県暗号化プロパティ">
    <vt:lpwstr>2019-09-12T08:35:35Z</vt:lpwstr>
  </property>
</Properties>
</file>