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2k12fsv.shiroishi-net.local\01000000白石町\01100000下水道課\0002平成２８年度\04.庶務係\H28（作業中）\02運営及び事業推進\経営比較分析表\修正版\"/>
    </mc:Choice>
  </mc:AlternateContent>
  <workbookProtection workbookPassword="8649" lockStructure="1"/>
  <bookViews>
    <workbookView xWindow="0" yWindow="0" windowWidth="28800" windowHeight="12210"/>
  </bookViews>
  <sheets>
    <sheet name="法非適用_下水道事業" sheetId="4" r:id="rId1"/>
    <sheet name="データ" sheetId="5" state="hidden" r:id="rId2"/>
  </sheets>
  <calcPr calcId="162913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I10" i="4" s="1"/>
  <c r="M6" i="5"/>
  <c r="B10" i="4" s="1"/>
  <c r="L6" i="5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L8" i="4"/>
  <c r="W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<sst xmlns="http://schemas.openxmlformats.org/spreadsheetml/2006/main" count="247" uniqueCount="111">
  <si>
    <t>経営比較分析表</t>
    <phoneticPr fontId="5"/>
  </si>
  <si>
    <t>業務名</t>
    <rPh sb="2" eb="3">
      <t>メイ</t>
    </rPh>
    <phoneticPr fontId="5"/>
  </si>
  <si>
    <t>業種名</t>
    <rPh sb="2" eb="3">
      <t>メイ</t>
    </rPh>
    <phoneticPr fontId="5"/>
  </si>
  <si>
    <t>事業名</t>
    <phoneticPr fontId="5"/>
  </si>
  <si>
    <t>類似団体区分</t>
    <rPh sb="4" eb="6">
      <t>クブン</t>
    </rPh>
    <phoneticPr fontId="5"/>
  </si>
  <si>
    <t>人口（人）</t>
    <rPh sb="0" eb="2">
      <t>ジンコウ</t>
    </rPh>
    <rPh sb="3" eb="4">
      <t>ヒト</t>
    </rPh>
    <phoneticPr fontId="5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</si>
  <si>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</si>
  <si>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</si>
  <si>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</si>
  <si>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</si>
  <si>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</si>
  <si>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</si>
  <si>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</si>
  <si>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普及率(％)</t>
    <phoneticPr fontId="5"/>
  </si>
  <si>
    <t>有収率(％)</t>
    <rPh sb="0" eb="1">
      <t>ユウ</t>
    </rPh>
    <rPh sb="1" eb="3">
      <t>シュウリツ</t>
    </rPh>
    <phoneticPr fontId="5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</si>
  <si>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5"/>
  </si>
  <si>
    <t>処理区域内人口(人)</t>
    <rPh sb="0" eb="2">
      <t>ショリ</t>
    </rPh>
    <rPh sb="2" eb="5">
      <t>クイキナイ</t>
    </rPh>
    <phoneticPr fontId="5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</si>
  <si>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5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</si>
  <si>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5"/>
  </si>
  <si>
    <t>－</t>
    <phoneticPr fontId="5"/>
  </si>
  <si>
    <t>類似団体平均値（平均値）</t>
    <phoneticPr fontId="5"/>
  </si>
  <si>
    <t>【】</t>
    <phoneticPr fontId="5"/>
  </si>
  <si>
    <t>平成27年度全国平均</t>
    <phoneticPr fontId="5"/>
  </si>
  <si>
    <t>分析欄</t>
    <rPh sb="0" eb="2">
      <t>ブンセキ</t>
    </rPh>
    <rPh sb="2" eb="3">
      <t>ラン</t>
    </rPh>
    <phoneticPr fontId="5"/>
  </si>
  <si>
    <t>1. 経営の健全性・効率性</t>
    <phoneticPr fontId="5"/>
  </si>
  <si>
    <t>1. 経営の健全性・効率性について</t>
    <phoneticPr fontId="5"/>
  </si>
  <si>
    <t>「単年度の収支」</t>
    <phoneticPr fontId="5"/>
  </si>
  <si>
    <t>「累積欠損」</t>
    <rPh sb="1" eb="3">
      <t>ルイセキ</t>
    </rPh>
    <rPh sb="3" eb="5">
      <t>ケッソン</t>
    </rPh>
    <phoneticPr fontId="5"/>
  </si>
  <si>
    <t>「支払能力」</t>
    <phoneticPr fontId="5"/>
  </si>
  <si>
    <t>「債務残高」</t>
    <rPh sb="1" eb="3">
      <t>サイム</t>
    </rPh>
    <rPh sb="3" eb="5">
      <t>ザンダカ</t>
    </rPh>
    <phoneticPr fontId="5"/>
  </si>
  <si>
    <t>2. 老朽化の状況について</t>
    <phoneticPr fontId="5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</si>
  <si>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5"/>
  </si>
  <si>
    <t>「費用の効率性」</t>
    <rPh sb="1" eb="3">
      <t>ヒヨウ</t>
    </rPh>
    <rPh sb="4" eb="6">
      <t>コウリツ</t>
    </rPh>
    <rPh sb="6" eb="7">
      <t>セイ</t>
    </rPh>
    <phoneticPr fontId="5"/>
  </si>
  <si>
    <t>「施設の効率性」</t>
    <rPh sb="1" eb="3">
      <t>シセツ</t>
    </rPh>
    <rPh sb="4" eb="6">
      <t>コウリツ</t>
    </rPh>
    <rPh sb="6" eb="7">
      <t>セイ</t>
    </rPh>
    <phoneticPr fontId="5"/>
  </si>
  <si>
    <t>「使用料対象の捕捉」</t>
    <rPh sb="1" eb="4">
      <t>シヨウリョウ</t>
    </rPh>
    <rPh sb="4" eb="6">
      <t>タイショウ</t>
    </rPh>
    <rPh sb="7" eb="9">
      <t>ホソク</t>
    </rPh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</si>
  <si>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</si>
  <si>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</si>
  <si>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5"/>
  </si>
  <si>
    <t>「管渠の経年化の状況」</t>
    <rPh sb="4" eb="7">
      <t>ケイネンカ</t>
    </rPh>
    <rPh sb="8" eb="10">
      <t>ジョウキョウ</t>
    </rPh>
    <phoneticPr fontId="5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</si>
  <si>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5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</si>
  <si>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5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</si>
  <si>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5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</si>
  <si>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</si>
  <si>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</si>
  <si>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</si>
  <si>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</si>
  <si>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</si>
  <si>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</si>
  <si>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</si>
  <si>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</si>
  <si>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</si>
  <si>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</si>
  <si>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</si>
  <si>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</si>
  <si>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</si>
  <si>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①収益的収支比率(％)</t>
    <rPh sb="1" eb="4">
      <t>シュウエキテキ</t>
    </rPh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</si>
  <si>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</si>
  <si>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</si>
  <si>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④企業債残高対事業規模比率(％)</t>
    <phoneticPr fontId="5"/>
  </si>
  <si>
    <t>⑤経費回収率(％)</t>
    <phoneticPr fontId="5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</si>
  <si>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</si>
  <si>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</si>
  <si>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⑧水洗化率(％)</t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</si>
  <si>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</si>
  <si>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②管渠老朽化率(％)</t>
    <phoneticPr fontId="5"/>
  </si>
  <si>
    <t>③管渠改善率(％)</t>
    <phoneticPr fontId="5"/>
  </si>
  <si>
    <t>小項目</t>
    <rPh sb="0" eb="3">
      <t>ショウコウモク</t>
    </rPh>
    <phoneticPr fontId="5"/>
  </si>
  <si>
    <t>都道府県名</t>
    <rPh sb="0" eb="4">
      <t>トドウフケン</t>
    </rPh>
    <rPh sb="4" eb="5">
      <t>メイ</t>
    </rPh>
    <phoneticPr fontId="5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</si>
  <si>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</si>
  <si>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</si>
  <si>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</si>
  <si>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類似団体</t>
    <rPh sb="0" eb="2">
      <t>ルイジ</t>
    </rPh>
    <rPh sb="2" eb="4">
      <t>ダンタイ</t>
    </rPh>
    <phoneticPr fontId="5"/>
  </si>
  <si>
    <t>資金不足比率</t>
    <rPh sb="0" eb="2">
      <t>シキン</t>
    </rPh>
    <rPh sb="2" eb="4">
      <t>フソク</t>
    </rPh>
    <rPh sb="4" eb="6">
      <t>ヒリツ</t>
    </rPh>
    <phoneticPr fontId="5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</si>
  <si>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</si>
  <si>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普及率</t>
    <rPh sb="0" eb="2">
      <t>フキュウ</t>
    </rPh>
    <rPh sb="2" eb="3">
      <t>リツ</t>
    </rPh>
    <phoneticPr fontId="5"/>
  </si>
  <si>
    <t>有収率</t>
    <rPh sb="0" eb="1">
      <t>ユウ</t>
    </rPh>
    <rPh sb="1" eb="3">
      <t>シュウリツ</t>
    </rPh>
    <phoneticPr fontId="5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</si>
  <si>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5"/>
  </si>
  <si>
    <t>人口</t>
    <rPh sb="0" eb="2">
      <t>ジンコウ</t>
    </rPh>
    <phoneticPr fontId="5"/>
  </si>
  <si>
    <t>面積</t>
    <rPh sb="0" eb="2">
      <t>メンセキ</t>
    </rPh>
    <phoneticPr fontId="5"/>
  </si>
  <si>
    <t>人口密度</t>
    <rPh sb="0" eb="2">
      <t>ジンコウ</t>
    </rPh>
    <rPh sb="2" eb="4">
      <t>ミツド</t>
    </rPh>
    <phoneticPr fontId="5"/>
  </si>
  <si>
    <t>処理区域内人口</t>
  </si>
  <si>
    <t>処理区域面積</t>
  </si>
  <si>
    <t>処理区域内人口密度</t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</si>
  <si>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</si>
  <si>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</si>
  <si>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</si>
  <si>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</si>
  <si>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</si>
  <si>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</si>
  <si>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</si>
  <si>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</si>
  <si>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</si>
  <si>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</si>
  <si>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</si>
  <si>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</si>
  <si>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参照用</t>
    <rPh sb="0" eb="3">
      <t>サンショウヨウ</t>
    </rPh>
    <phoneticPr fontId="5"/>
  </si>
  <si>
    <t>佐賀県　白石町</t>
  </si>
  <si>
    <t>法非適用</t>
  </si>
  <si>
    <t>下水道事業</t>
  </si>
  <si>
    <t>特定環境保全公共下水道</t>
  </si>
  <si>
    <t>D3</t>
  </si>
  <si>
    <t>-</t>
  </si>
  <si>
    <t>該当数値なし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</si>
  <si>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</si>
  <si>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</si>
  <si>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</si>
  <si>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</si>
  <si>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</si>
  <si>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平成25年12月に処理施設を供用開始しており、まだ３年ほどしか経過していないため、老朽化も見られない。しかし、処理場の機器によっては、10年程度で更新が必要なものもある。使用料収入を確保し、維持管理費用を抑え、将来の更新のために積み立てておく必要がある。
　</t>
    <rPh sb="1" eb="3">
      <t>ヘイセイ</t>
    </rPh>
    <rPh sb="5" eb="6">
      <t>ネン</t>
    </rPh>
    <rPh sb="8" eb="9">
      <t>ガツ</t>
    </rPh>
    <rPh sb="10" eb="12">
      <t>ショリ</t>
    </rPh>
    <rPh sb="12" eb="14">
      <t>シセツ</t>
    </rPh>
    <rPh sb="15" eb="17">
      <t>キョウヨウ</t>
    </rPh>
    <rPh sb="17" eb="19">
      <t>カイシ</t>
    </rPh>
    <rPh sb="27" eb="28">
      <t>ネン</t>
    </rPh>
    <rPh sb="32" eb="34">
      <t>ケイカ</t>
    </rPh>
    <rPh sb="42" eb="45">
      <t>ロウキュウカ</t>
    </rPh>
    <rPh sb="46" eb="47">
      <t>ミ</t>
    </rPh>
    <rPh sb="56" eb="59">
      <t>ショリジョウ</t>
    </rPh>
    <rPh sb="60" eb="62">
      <t>キキ</t>
    </rPh>
    <rPh sb="70" eb="71">
      <t>ネン</t>
    </rPh>
    <rPh sb="71" eb="73">
      <t>テイド</t>
    </rPh>
    <rPh sb="74" eb="76">
      <t>コウシン</t>
    </rPh>
    <rPh sb="77" eb="79">
      <t>ヒツヨウ</t>
    </rPh>
    <rPh sb="86" eb="89">
      <t>シヨウリョウ</t>
    </rPh>
    <rPh sb="89" eb="91">
      <t>シュウニュウ</t>
    </rPh>
    <rPh sb="92" eb="94">
      <t>カクホ</t>
    </rPh>
    <rPh sb="96" eb="98">
      <t>イジ</t>
    </rPh>
    <rPh sb="98" eb="100">
      <t>カンリ</t>
    </rPh>
    <rPh sb="100" eb="102">
      <t>ヒヨウ</t>
    </rPh>
    <rPh sb="103" eb="104">
      <t>オサ</t>
    </rPh>
    <rPh sb="106" eb="108">
      <t>ショウライ</t>
    </rPh>
    <rPh sb="109" eb="111">
      <t>コウシン</t>
    </rPh>
    <rPh sb="115" eb="116">
      <t>ツ</t>
    </rPh>
    <rPh sb="117" eb="118">
      <t>タ</t>
    </rPh>
    <rPh sb="122" eb="124">
      <t>ヒツヨウ</t>
    </rPh>
    <phoneticPr fontId="5"/>
  </si>
  <si>
    <t>　特定環境保全公共下水道事業については、引き続き整備面積を拡大していく計画である。接続推進に努め、有収水量及び使用料収入の増を図る。</t>
    <rPh sb="1" eb="3">
      <t>トクテイ</t>
    </rPh>
    <rPh sb="3" eb="5">
      <t>カンキョウ</t>
    </rPh>
    <rPh sb="5" eb="7">
      <t>ホゼン</t>
    </rPh>
    <rPh sb="7" eb="9">
      <t>コウキョウ</t>
    </rPh>
    <rPh sb="9" eb="12">
      <t>ゲスイドウ</t>
    </rPh>
    <rPh sb="12" eb="14">
      <t>ジギョウ</t>
    </rPh>
    <rPh sb="20" eb="21">
      <t>ヒ</t>
    </rPh>
    <rPh sb="22" eb="23">
      <t>ツヅ</t>
    </rPh>
    <rPh sb="24" eb="26">
      <t>セイビ</t>
    </rPh>
    <rPh sb="26" eb="28">
      <t>メンセキ</t>
    </rPh>
    <rPh sb="29" eb="31">
      <t>カクダイ</t>
    </rPh>
    <rPh sb="35" eb="37">
      <t>ケイカク</t>
    </rPh>
    <rPh sb="41" eb="43">
      <t>セツゾク</t>
    </rPh>
    <rPh sb="43" eb="45">
      <t>スイシン</t>
    </rPh>
    <rPh sb="46" eb="47">
      <t>ツト</t>
    </rPh>
    <rPh sb="49" eb="51">
      <t>ユウシュウ</t>
    </rPh>
    <rPh sb="51" eb="53">
      <t>スイリョウ</t>
    </rPh>
    <rPh sb="53" eb="54">
      <t>オヨ</t>
    </rPh>
    <rPh sb="55" eb="58">
      <t>シヨウリョウ</t>
    </rPh>
    <rPh sb="58" eb="60">
      <t>シュウニュウ</t>
    </rPh>
    <rPh sb="61" eb="62">
      <t>ゾウ</t>
    </rPh>
    <rPh sb="63" eb="64">
      <t>ハカ</t>
    </rPh>
    <phoneticPr fontId="5"/>
  </si>
  <si>
    <t>　平成25年の供用開始以後、収益的収支比率が100%を超える状態となっているが、これは消費税還付金による収入があるためである。消費税還付金は、今後、使用料収入の増加により減少することが明らかであるため、下水道事業の効率的な運営に努めなければならない。
　特定環境保全公共下水道事業については、供用開始から3年が経過し、引き続き整備面積を拡大している。使用料の減免期間中のため、類似団体の平均値と比較すると汚水処理原価が高くなっている。特に供用開始年度である平成25年度は、その差が著しいものとなっているが、減免期間の終了とともに下水道使用料も発生するため、毎年、汚水処理原価が低下しており、平成27年度は類似団体の平均と比較しても、その差は小さいものとなっている。
 平成25年度の企業債残高対事業規模比率が著しく高いものとなっている。これは料金収入に対する事業債残高の割合であり、供用開始の初年度となる平成25年度については、下水道使用料の減免期間中であるため、使用料収入が低いことが原因である。平成26年度以降は、減免対象者が少なくなるに従い、下水道使用料が増加するため、企業債残高対事業規模比率が逓減しており、今後も逓減していくと考えられる。
　施設利用率も、供用開始後、一貫して増加しているが、引き続き接続促進を行い、有収水量及び使用料収入の増加を図る。</t>
    <rPh sb="1" eb="3">
      <t>ヘイセイ</t>
    </rPh>
    <rPh sb="5" eb="6">
      <t>ネン</t>
    </rPh>
    <rPh sb="7" eb="9">
      <t>キョウヨウ</t>
    </rPh>
    <rPh sb="9" eb="11">
      <t>カイシ</t>
    </rPh>
    <rPh sb="11" eb="13">
      <t>イゴ</t>
    </rPh>
    <rPh sb="14" eb="17">
      <t>シュウエキテキ</t>
    </rPh>
    <rPh sb="17" eb="19">
      <t>シュウシ</t>
    </rPh>
    <rPh sb="19" eb="21">
      <t>ヒリツ</t>
    </rPh>
    <rPh sb="27" eb="28">
      <t>コ</t>
    </rPh>
    <rPh sb="30" eb="32">
      <t>ジョウタイ</t>
    </rPh>
    <rPh sb="43" eb="46">
      <t>ショウヒゼイ</t>
    </rPh>
    <rPh sb="46" eb="48">
      <t>カンプ</t>
    </rPh>
    <rPh sb="48" eb="49">
      <t>キン</t>
    </rPh>
    <rPh sb="52" eb="54">
      <t>シュウニュウ</t>
    </rPh>
    <rPh sb="63" eb="66">
      <t>ショウヒゼイ</t>
    </rPh>
    <rPh sb="66" eb="68">
      <t>カンプ</t>
    </rPh>
    <rPh sb="68" eb="69">
      <t>キン</t>
    </rPh>
    <rPh sb="71" eb="73">
      <t>コンゴ</t>
    </rPh>
    <rPh sb="74" eb="77">
      <t>シヨウリョウ</t>
    </rPh>
    <rPh sb="77" eb="79">
      <t>シュウニュウ</t>
    </rPh>
    <rPh sb="80" eb="82">
      <t>ゾウカ</t>
    </rPh>
    <rPh sb="85" eb="87">
      <t>ゲンショウ</t>
    </rPh>
    <rPh sb="92" eb="93">
      <t>アキ</t>
    </rPh>
    <rPh sb="101" eb="104">
      <t>ゲスイドウ</t>
    </rPh>
    <rPh sb="104" eb="106">
      <t>ジギョウ</t>
    </rPh>
    <rPh sb="107" eb="110">
      <t>コウリツテキ</t>
    </rPh>
    <rPh sb="111" eb="113">
      <t>ウンエイ</t>
    </rPh>
    <rPh sb="114" eb="115">
      <t>ツト</t>
    </rPh>
    <rPh sb="127" eb="129">
      <t>トクテイ</t>
    </rPh>
    <rPh sb="129" eb="131">
      <t>カンキョウ</t>
    </rPh>
    <rPh sb="131" eb="133">
      <t>ホゼン</t>
    </rPh>
    <rPh sb="133" eb="135">
      <t>コウキョウ</t>
    </rPh>
    <rPh sb="135" eb="138">
      <t>ゲスイドウ</t>
    </rPh>
    <rPh sb="138" eb="140">
      <t>ジギョウ</t>
    </rPh>
    <rPh sb="146" eb="148">
      <t>キョウヨウ</t>
    </rPh>
    <rPh sb="148" eb="150">
      <t>カイシ</t>
    </rPh>
    <rPh sb="153" eb="154">
      <t>ネン</t>
    </rPh>
    <rPh sb="155" eb="157">
      <t>ケイカ</t>
    </rPh>
    <rPh sb="159" eb="160">
      <t>ヒ</t>
    </rPh>
    <rPh sb="161" eb="162">
      <t>ツヅ</t>
    </rPh>
    <rPh sb="163" eb="165">
      <t>セイビ</t>
    </rPh>
    <rPh sb="165" eb="167">
      <t>メンセキ</t>
    </rPh>
    <rPh sb="168" eb="170">
      <t>カクダイ</t>
    </rPh>
    <rPh sb="175" eb="178">
      <t>シヨウリョウ</t>
    </rPh>
    <rPh sb="179" eb="181">
      <t>ゲンメン</t>
    </rPh>
    <rPh sb="181" eb="184">
      <t>キカンチュウ</t>
    </rPh>
    <rPh sb="188" eb="190">
      <t>ルイジ</t>
    </rPh>
    <rPh sb="190" eb="192">
      <t>ダンタイ</t>
    </rPh>
    <rPh sb="193" eb="196">
      <t>ヘイキンチ</t>
    </rPh>
    <rPh sb="197" eb="199">
      <t>ヒカク</t>
    </rPh>
    <rPh sb="202" eb="204">
      <t>オスイ</t>
    </rPh>
    <rPh sb="204" eb="206">
      <t>ショリ</t>
    </rPh>
    <rPh sb="206" eb="208">
      <t>ゲンカ</t>
    </rPh>
    <rPh sb="209" eb="210">
      <t>タカ</t>
    </rPh>
    <rPh sb="217" eb="218">
      <t>トク</t>
    </rPh>
    <rPh sb="219" eb="221">
      <t>キョウヨウ</t>
    </rPh>
    <rPh sb="221" eb="223">
      <t>カイシ</t>
    </rPh>
    <rPh sb="223" eb="225">
      <t>ネンド</t>
    </rPh>
    <rPh sb="228" eb="230">
      <t>ヘイセイ</t>
    </rPh>
    <rPh sb="232" eb="234">
      <t>ネンド</t>
    </rPh>
    <rPh sb="238" eb="239">
      <t>サ</t>
    </rPh>
    <rPh sb="240" eb="241">
      <t>イチジル</t>
    </rPh>
    <rPh sb="253" eb="255">
      <t>ゲンメン</t>
    </rPh>
    <rPh sb="255" eb="257">
      <t>キカン</t>
    </rPh>
    <rPh sb="258" eb="260">
      <t>シュウリョウ</t>
    </rPh>
    <rPh sb="264" eb="267">
      <t>ゲスイドウ</t>
    </rPh>
    <rPh sb="267" eb="270">
      <t>シヨウリョウ</t>
    </rPh>
    <rPh sb="271" eb="273">
      <t>ハッセイ</t>
    </rPh>
    <rPh sb="278" eb="280">
      <t>マイトシ</t>
    </rPh>
    <rPh sb="281" eb="283">
      <t>オスイ</t>
    </rPh>
    <rPh sb="283" eb="285">
      <t>ショリ</t>
    </rPh>
    <rPh sb="285" eb="287">
      <t>ゲンカ</t>
    </rPh>
    <rPh sb="288" eb="290">
      <t>テイカ</t>
    </rPh>
    <rPh sb="295" eb="297">
      <t>ヘイセイ</t>
    </rPh>
    <rPh sb="299" eb="301">
      <t>ネンド</t>
    </rPh>
    <rPh sb="302" eb="304">
      <t>ルイジ</t>
    </rPh>
    <rPh sb="304" eb="306">
      <t>ダンタイ</t>
    </rPh>
    <rPh sb="307" eb="309">
      <t>ヘイキン</t>
    </rPh>
    <rPh sb="310" eb="312">
      <t>ヒカク</t>
    </rPh>
    <rPh sb="318" eb="319">
      <t>サ</t>
    </rPh>
    <rPh sb="320" eb="321">
      <t>チイ</t>
    </rPh>
    <rPh sb="334" eb="336">
      <t>ヘイセイ</t>
    </rPh>
    <rPh sb="338" eb="340">
      <t>ネンド</t>
    </rPh>
    <rPh sb="341" eb="343">
      <t>キギョウ</t>
    </rPh>
    <rPh sb="343" eb="344">
      <t>サイ</t>
    </rPh>
    <rPh sb="344" eb="346">
      <t>ザンダカ</t>
    </rPh>
    <rPh sb="346" eb="347">
      <t>タイ</t>
    </rPh>
    <rPh sb="347" eb="349">
      <t>ジギョウ</t>
    </rPh>
    <rPh sb="349" eb="351">
      <t>キボ</t>
    </rPh>
    <rPh sb="351" eb="353">
      <t>ヒリツ</t>
    </rPh>
    <rPh sb="354" eb="355">
      <t>イチジル</t>
    </rPh>
    <rPh sb="357" eb="358">
      <t>タカ</t>
    </rPh>
    <rPh sb="371" eb="373">
      <t>リョウキン</t>
    </rPh>
    <rPh sb="373" eb="375">
      <t>シュウニュウ</t>
    </rPh>
    <rPh sb="376" eb="377">
      <t>タイ</t>
    </rPh>
    <rPh sb="379" eb="381">
      <t>ジギョウ</t>
    </rPh>
    <rPh sb="381" eb="382">
      <t>サイ</t>
    </rPh>
    <rPh sb="382" eb="384">
      <t>ザンダカ</t>
    </rPh>
    <rPh sb="385" eb="387">
      <t>ワリアイ</t>
    </rPh>
    <rPh sb="391" eb="393">
      <t>キョウヨウ</t>
    </rPh>
    <rPh sb="393" eb="395">
      <t>カイシ</t>
    </rPh>
    <rPh sb="396" eb="398">
      <t>ショネン</t>
    </rPh>
    <rPh sb="398" eb="399">
      <t>ド</t>
    </rPh>
    <rPh sb="402" eb="404">
      <t>ヘイセイ</t>
    </rPh>
    <rPh sb="406" eb="408">
      <t>ネンド</t>
    </rPh>
    <rPh sb="414" eb="417">
      <t>ゲスイドウ</t>
    </rPh>
    <rPh sb="417" eb="420">
      <t>シヨウリョウ</t>
    </rPh>
    <rPh sb="421" eb="423">
      <t>ゲンメン</t>
    </rPh>
    <rPh sb="423" eb="425">
      <t>キカン</t>
    </rPh>
    <rPh sb="425" eb="426">
      <t>チュウ</t>
    </rPh>
    <rPh sb="432" eb="435">
      <t>シヨウリョウ</t>
    </rPh>
    <rPh sb="435" eb="437">
      <t>シュウニュウ</t>
    </rPh>
    <rPh sb="438" eb="439">
      <t>ヒク</t>
    </rPh>
    <rPh sb="443" eb="445">
      <t>ゲンイン</t>
    </rPh>
    <rPh sb="449" eb="451">
      <t>ヘイセイ</t>
    </rPh>
    <rPh sb="453" eb="455">
      <t>ネンド</t>
    </rPh>
    <rPh sb="455" eb="457">
      <t>イコウ</t>
    </rPh>
    <rPh sb="459" eb="461">
      <t>ゲンメン</t>
    </rPh>
    <rPh sb="461" eb="463">
      <t>タイショウ</t>
    </rPh>
    <rPh sb="463" eb="464">
      <t>シャ</t>
    </rPh>
    <rPh sb="465" eb="466">
      <t>スク</t>
    </rPh>
    <rPh sb="471" eb="472">
      <t>シタガ</t>
    </rPh>
    <rPh sb="474" eb="477">
      <t>ゲスイドウ</t>
    </rPh>
    <rPh sb="477" eb="480">
      <t>シヨウリョウ</t>
    </rPh>
    <rPh sb="481" eb="483">
      <t>ゾウカ</t>
    </rPh>
    <rPh sb="488" eb="490">
      <t>キギョウ</t>
    </rPh>
    <rPh sb="490" eb="491">
      <t>サイ</t>
    </rPh>
    <rPh sb="491" eb="493">
      <t>ザンダカ</t>
    </rPh>
    <rPh sb="493" eb="494">
      <t>タイ</t>
    </rPh>
    <rPh sb="494" eb="496">
      <t>ジギョウ</t>
    </rPh>
    <rPh sb="496" eb="498">
      <t>キボ</t>
    </rPh>
    <rPh sb="498" eb="500">
      <t>ヒリツ</t>
    </rPh>
    <rPh sb="501" eb="503">
      <t>テイゲン</t>
    </rPh>
    <rPh sb="508" eb="510">
      <t>コンゴ</t>
    </rPh>
    <rPh sb="511" eb="513">
      <t>テイゲン</t>
    </rPh>
    <rPh sb="518" eb="519">
      <t>カンガ</t>
    </rPh>
    <rPh sb="526" eb="528">
      <t>シセツ</t>
    </rPh>
    <rPh sb="528" eb="531">
      <t>リヨウリツ</t>
    </rPh>
    <rPh sb="533" eb="535">
      <t>キョウヨウ</t>
    </rPh>
    <rPh sb="535" eb="537">
      <t>カイシ</t>
    </rPh>
    <rPh sb="537" eb="538">
      <t>ゴ</t>
    </rPh>
    <rPh sb="539" eb="541">
      <t>イッカン</t>
    </rPh>
    <rPh sb="543" eb="545">
      <t>ゾウカ</t>
    </rPh>
    <rPh sb="551" eb="552">
      <t>ヒ</t>
    </rPh>
    <rPh sb="553" eb="554">
      <t>ツヅ</t>
    </rPh>
    <rPh sb="555" eb="557">
      <t>セツゾク</t>
    </rPh>
    <rPh sb="557" eb="559">
      <t>ソクシン</t>
    </rPh>
    <rPh sb="560" eb="561">
      <t>オコナ</t>
    </rPh>
    <rPh sb="563" eb="565">
      <t>ユウシュウ</t>
    </rPh>
    <rPh sb="565" eb="567">
      <t>スイリョウ</t>
    </rPh>
    <rPh sb="567" eb="568">
      <t>オヨ</t>
    </rPh>
    <rPh sb="569" eb="572">
      <t>シヨウリョウ</t>
    </rPh>
    <rPh sb="572" eb="574">
      <t>シュウニュウ</t>
    </rPh>
    <rPh sb="575" eb="577">
      <t>ゾウカ</t>
    </rPh>
    <rPh sb="578" eb="579">
      <t>ハカ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</si>
</sst>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3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8" fillId="0" borderId="0">
      <alignment vertical="center"/>
    </xf>
    <xf numFmtId="0" fontId="17" fillId="0" borderId="0"/>
    <xf numFmtId="0" fontId="18" fillId="0" borderId="0">
      <alignment vertical="center"/>
    </xf>
    <xf numFmtId="0" fontId="2" fillId="0" borderId="0">
      <alignment vertical="center"/>
    </xf>
    <xf numFmtId="0" fontId="17" fillId="0" borderId="0"/>
    <xf numFmtId="0" fontId="19" fillId="0" borderId="0"/>
    <xf numFmtId="0" fontId="20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8" fillId="0" borderId="0">
      <alignment vertical="center"/>
    </xf>
    <xf numFmtId="0" fontId="19" fillId="0" borderId="0"/>
    <xf numFmtId="0" fontId="21" fillId="0" borderId="0">
      <alignment vertical="center"/>
    </xf>
    <xf numFmtId="0" fontId="22" fillId="0" borderId="0"/>
    <xf numFmtId="6" fontId="17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6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7" xfId="0" applyFont="1" applyBorder="1">
      <alignment vertical="center"/>
    </xf>
    <xf numFmtId="0" fontId="14" fillId="0" borderId="0" xfId="0" applyFont="1" applyBorder="1">
      <alignment vertical="center"/>
    </xf>
    <xf numFmtId="0" fontId="15" fillId="0" borderId="0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9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49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177" fontId="6" fillId="0" borderId="2" xfId="0" applyNumberFormat="1" applyFont="1" applyBorder="1" applyAlignment="1" applyProtection="1">
      <alignment horizontal="center" vertical="center"/>
      <protection hidden="1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/>
      <protection hidden="1"/>
    </xf>
    <xf numFmtId="176" fontId="6" fillId="0" borderId="2" xfId="0" applyNumberFormat="1" applyFont="1" applyBorder="1" applyAlignment="1" applyProtection="1">
      <alignment horizontal="center" vertical="center"/>
      <protection hidden="1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4">
    <cellStyle name="桁区切り" xfId="1" builtinId="6"/>
    <cellStyle name="桁区切り 2" xfId="2"/>
    <cellStyle name="桁区切り 3" xfId="3"/>
    <cellStyle name="桁区切り 3 2" xfId="4"/>
    <cellStyle name="通貨 2" xfId="5"/>
    <cellStyle name="通貨 2 2" xfId="20"/>
    <cellStyle name="標準" xfId="0" builtinId="0"/>
    <cellStyle name="標準 2" xfId="6"/>
    <cellStyle name="標準 2 2" xfId="7"/>
    <cellStyle name="標準 2 3" xfId="8"/>
    <cellStyle name="標準 2 3 2" xfId="9"/>
    <cellStyle name="標準 2 3 3" xfId="22"/>
    <cellStyle name="標準 2 4" xfId="10"/>
    <cellStyle name="標準 2 5" xfId="21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4 2" xfId="23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2A-425E-91CD-1D28491BE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780160"/>
        <c:axId val="148782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0.26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2A-425E-91CD-1D28491BE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780160"/>
        <c:axId val="148782080"/>
      </c:lineChart>
      <c:dateAx>
        <c:axId val="148780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782080"/>
        <c:crosses val="autoZero"/>
        <c:auto val="1"/>
        <c:lblOffset val="100"/>
        <c:baseTimeUnit val="years"/>
      </c:dateAx>
      <c:valAx>
        <c:axId val="148782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8780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1.71</c:v>
                </c:pt>
                <c:pt idx="3">
                  <c:v>8.7899999999999991</c:v>
                </c:pt>
                <c:pt idx="4">
                  <c:v>18.79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C0-4044-A1F4-82C94A80B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468864"/>
        <c:axId val="150491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36.200000000000003</c:v>
                </c:pt>
                <c:pt idx="3">
                  <c:v>34.74</c:v>
                </c:pt>
                <c:pt idx="4">
                  <c:v>36.65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C0-4044-A1F4-82C94A80B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468864"/>
        <c:axId val="150491520"/>
      </c:lineChart>
      <c:dateAx>
        <c:axId val="150468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491520"/>
        <c:crosses val="autoZero"/>
        <c:auto val="1"/>
        <c:lblOffset val="100"/>
        <c:baseTimeUnit val="years"/>
      </c:dateAx>
      <c:valAx>
        <c:axId val="150491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468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11.52</c:v>
                </c:pt>
                <c:pt idx="3">
                  <c:v>38.36</c:v>
                </c:pt>
                <c:pt idx="4">
                  <c:v>55.56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ED-412C-ACC1-77717EF73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513536"/>
        <c:axId val="150519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71.069999999999993</c:v>
                </c:pt>
                <c:pt idx="3">
                  <c:v>70.14</c:v>
                </c:pt>
                <c:pt idx="4">
                  <c:v>68.83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ED-412C-ACC1-77717EF73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513536"/>
        <c:axId val="150519808"/>
      </c:lineChart>
      <c:dateAx>
        <c:axId val="150513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519808"/>
        <c:crosses val="autoZero"/>
        <c:auto val="1"/>
        <c:lblOffset val="100"/>
        <c:baseTimeUnit val="years"/>
      </c:dateAx>
      <c:valAx>
        <c:axId val="150519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513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234.1</c:v>
                </c:pt>
                <c:pt idx="3">
                  <c:v>127.42</c:v>
                </c:pt>
                <c:pt idx="4">
                  <c:v>134.46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90-4F25-8FAF-BD290BEF0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812544"/>
        <c:axId val="148814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90-4F25-8FAF-BD290BEF0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12544"/>
        <c:axId val="148814464"/>
      </c:lineChart>
      <c:dateAx>
        <c:axId val="148812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814464"/>
        <c:crosses val="autoZero"/>
        <c:auto val="1"/>
        <c:lblOffset val="100"/>
        <c:baseTimeUnit val="years"/>
      </c:dateAx>
      <c:valAx>
        <c:axId val="148814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8812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D0-4D35-8E1B-2C0759B9F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849024"/>
        <c:axId val="148850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D0-4D35-8E1B-2C0759B9F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49024"/>
        <c:axId val="148850944"/>
      </c:lineChart>
      <c:dateAx>
        <c:axId val="148849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850944"/>
        <c:crosses val="autoZero"/>
        <c:auto val="1"/>
        <c:lblOffset val="100"/>
        <c:baseTimeUnit val="years"/>
      </c:dateAx>
      <c:valAx>
        <c:axId val="148850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8849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DC-4341-B54A-E1A444543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028864"/>
        <c:axId val="149030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DC-4341-B54A-E1A444543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28864"/>
        <c:axId val="149030784"/>
      </c:lineChart>
      <c:dateAx>
        <c:axId val="149028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030784"/>
        <c:crosses val="autoZero"/>
        <c:auto val="1"/>
        <c:lblOffset val="100"/>
        <c:baseTimeUnit val="years"/>
      </c:dateAx>
      <c:valAx>
        <c:axId val="149030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028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A6-45A6-8349-97432A4C3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057536"/>
        <c:axId val="149059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A6-45A6-8349-97432A4C3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57536"/>
        <c:axId val="149059456"/>
      </c:lineChart>
      <c:dateAx>
        <c:axId val="149057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059456"/>
        <c:crosses val="autoZero"/>
        <c:auto val="1"/>
        <c:lblOffset val="100"/>
        <c:baseTimeUnit val="years"/>
      </c:dateAx>
      <c:valAx>
        <c:axId val="149059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057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63-40C8-962E-76DDEE924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093760"/>
        <c:axId val="150160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63-40C8-962E-76DDEE924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93760"/>
        <c:axId val="150160896"/>
      </c:lineChart>
      <c:dateAx>
        <c:axId val="149093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160896"/>
        <c:crosses val="autoZero"/>
        <c:auto val="1"/>
        <c:lblOffset val="100"/>
        <c:baseTimeUnit val="years"/>
      </c:dateAx>
      <c:valAx>
        <c:axId val="150160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093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1407319.71</c:v>
                </c:pt>
                <c:pt idx="3">
                  <c:v>81601.08</c:v>
                </c:pt>
                <c:pt idx="4">
                  <c:v>6305.83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74-4FB9-9DC4-D4F008789C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170624"/>
        <c:axId val="150180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1554.05</c:v>
                </c:pt>
                <c:pt idx="3">
                  <c:v>1671.86</c:v>
                </c:pt>
                <c:pt idx="4">
                  <c:v>1673.47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74-4FB9-9DC4-D4F008789C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170624"/>
        <c:axId val="150180992"/>
      </c:lineChart>
      <c:dateAx>
        <c:axId val="150170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180992"/>
        <c:crosses val="autoZero"/>
        <c:auto val="1"/>
        <c:lblOffset val="100"/>
        <c:baseTimeUnit val="years"/>
      </c:dateAx>
      <c:valAx>
        <c:axId val="150180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170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>
                  <c:v>6.85</c:v>
                </c:pt>
                <c:pt idx="4">
                  <c:v>38.47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CF-4987-9B5F-CD92298D4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358656"/>
        <c:axId val="150373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53.01</c:v>
                </c:pt>
                <c:pt idx="3">
                  <c:v>50.54</c:v>
                </c:pt>
                <c:pt idx="4">
                  <c:v>49.22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CF-4987-9B5F-CD92298D4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358656"/>
        <c:axId val="150373120"/>
      </c:lineChart>
      <c:dateAx>
        <c:axId val="150358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373120"/>
        <c:crosses val="autoZero"/>
        <c:auto val="1"/>
        <c:lblOffset val="100"/>
        <c:baseTimeUnit val="years"/>
      </c:dateAx>
      <c:valAx>
        <c:axId val="150373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358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13079.95</c:v>
                </c:pt>
                <c:pt idx="3">
                  <c:v>1061.81</c:v>
                </c:pt>
                <c:pt idx="4">
                  <c:v>383.35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18-4862-AB40-EC7DB59CB4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399616"/>
        <c:axId val="150450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299.39</c:v>
                </c:pt>
                <c:pt idx="3">
                  <c:v>320.36</c:v>
                </c:pt>
                <c:pt idx="4">
                  <c:v>332.02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18-4862-AB40-EC7DB59CB4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399616"/>
        <c:axId val="150450944"/>
      </c:lineChart>
      <c:dateAx>
        <c:axId val="150399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450944"/>
        <c:crosses val="autoZero"/>
        <c:auto val="1"/>
        <c:lblOffset val="100"/>
        <c:baseTimeUnit val="years"/>
      </c:dateAx>
      <c:valAx>
        <c:axId val="150450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399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【1,457.06】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【81.28】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【250.25】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N4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 x14ac:dyDescent="0.15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 x14ac:dyDescent="0.15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1" t="str">
        <f>データ!H6</f>
        <v>佐賀県　白石町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特定環境保全公共下水道</v>
      </c>
      <c r="Q8" s="46"/>
      <c r="R8" s="46"/>
      <c r="S8" s="46"/>
      <c r="T8" s="46"/>
      <c r="U8" s="46"/>
      <c r="V8" s="46"/>
      <c r="W8" s="46" t="str">
        <f>データ!L6</f>
        <v>D3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24365</v>
      </c>
      <c r="AM8" s="47"/>
      <c r="AN8" s="47"/>
      <c r="AO8" s="47"/>
      <c r="AP8" s="47"/>
      <c r="AQ8" s="47"/>
      <c r="AR8" s="47"/>
      <c r="AS8" s="47"/>
      <c r="AT8" s="43">
        <f>データ!S6</f>
        <v>99.56</v>
      </c>
      <c r="AU8" s="43"/>
      <c r="AV8" s="43"/>
      <c r="AW8" s="43"/>
      <c r="AX8" s="43"/>
      <c r="AY8" s="43"/>
      <c r="AZ8" s="43"/>
      <c r="BA8" s="43"/>
      <c r="BB8" s="43">
        <f>データ!T6</f>
        <v>244.73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15.37</v>
      </c>
      <c r="Q10" s="43"/>
      <c r="R10" s="43"/>
      <c r="S10" s="43"/>
      <c r="T10" s="43"/>
      <c r="U10" s="43"/>
      <c r="V10" s="43"/>
      <c r="W10" s="43">
        <f>データ!P6</f>
        <v>106.74</v>
      </c>
      <c r="X10" s="43"/>
      <c r="Y10" s="43"/>
      <c r="Z10" s="43"/>
      <c r="AA10" s="43"/>
      <c r="AB10" s="43"/>
      <c r="AC10" s="43"/>
      <c r="AD10" s="47">
        <f>データ!Q6</f>
        <v>3672</v>
      </c>
      <c r="AE10" s="47"/>
      <c r="AF10" s="47"/>
      <c r="AG10" s="47"/>
      <c r="AH10" s="47"/>
      <c r="AI10" s="47"/>
      <c r="AJ10" s="47"/>
      <c r="AK10" s="2"/>
      <c r="AL10" s="47">
        <f>データ!U6</f>
        <v>3724</v>
      </c>
      <c r="AM10" s="47"/>
      <c r="AN10" s="47"/>
      <c r="AO10" s="47"/>
      <c r="AP10" s="47"/>
      <c r="AQ10" s="47"/>
      <c r="AR10" s="47"/>
      <c r="AS10" s="47"/>
      <c r="AT10" s="43">
        <f>データ!V6</f>
        <v>0.89</v>
      </c>
      <c r="AU10" s="43"/>
      <c r="AV10" s="43"/>
      <c r="AW10" s="43"/>
      <c r="AX10" s="43"/>
      <c r="AY10" s="43"/>
      <c r="AZ10" s="43"/>
      <c r="BA10" s="43"/>
      <c r="BB10" s="43">
        <f>データ!W6</f>
        <v>4184.2700000000004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 x14ac:dyDescent="0.15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 x14ac:dyDescent="0.15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7" t="s">
        <v>110</v>
      </c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9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7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9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7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9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7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9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7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9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7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9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7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9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7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9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7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9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7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9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7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9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7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9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7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7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9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7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9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7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9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7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9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7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9"/>
    </row>
    <row r="34" spans="1:78" ht="13.5" customHeight="1" x14ac:dyDescent="0.15">
      <c r="A34" s="2"/>
      <c r="B34" s="16"/>
      <c r="C34" s="66" t="s">
        <v>26</v>
      </c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19"/>
      <c r="R34" s="66" t="s">
        <v>27</v>
      </c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19"/>
      <c r="AG34" s="66" t="s">
        <v>28</v>
      </c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19"/>
      <c r="AV34" s="66" t="s">
        <v>29</v>
      </c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18"/>
      <c r="BK34" s="2"/>
      <c r="BL34" s="67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9"/>
    </row>
    <row r="35" spans="1:78" ht="13.5" customHeight="1" x14ac:dyDescent="0.15">
      <c r="A35" s="2"/>
      <c r="B35" s="1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19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19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19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18"/>
      <c r="BK35" s="2"/>
      <c r="BL35" s="67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9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7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9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7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9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7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9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7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9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7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9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7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9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7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9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7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9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0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2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7" t="s">
        <v>108</v>
      </c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9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7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9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7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9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7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9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7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9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7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9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7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9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7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9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7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9"/>
    </row>
    <row r="56" spans="1:78" ht="13.5" customHeight="1" x14ac:dyDescent="0.15">
      <c r="A56" s="2"/>
      <c r="B56" s="16"/>
      <c r="C56" s="66" t="s">
        <v>31</v>
      </c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19"/>
      <c r="R56" s="66" t="s">
        <v>32</v>
      </c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19"/>
      <c r="AG56" s="66" t="s">
        <v>33</v>
      </c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19"/>
      <c r="AV56" s="66" t="s">
        <v>34</v>
      </c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18"/>
      <c r="BK56" s="2"/>
      <c r="BL56" s="67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9"/>
    </row>
    <row r="57" spans="1:78" ht="13.5" customHeight="1" x14ac:dyDescent="0.15">
      <c r="A57" s="2"/>
      <c r="B57" s="1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19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19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19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18"/>
      <c r="BK57" s="2"/>
      <c r="BL57" s="67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9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7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9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7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9"/>
    </row>
    <row r="60" spans="1:78" ht="13.5" customHeight="1" x14ac:dyDescent="0.15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7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9"/>
    </row>
    <row r="61" spans="1:78" ht="13.5" customHeight="1" x14ac:dyDescent="0.15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7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9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7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9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0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2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7" t="s">
        <v>109</v>
      </c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9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7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9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7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9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7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9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7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9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7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9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7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9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7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9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7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9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7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9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7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9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7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9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7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9"/>
    </row>
    <row r="79" spans="1:78" ht="13.5" customHeight="1" x14ac:dyDescent="0.15">
      <c r="A79" s="2"/>
      <c r="B79" s="16"/>
      <c r="C79" s="66" t="s">
        <v>37</v>
      </c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19"/>
      <c r="V79" s="19"/>
      <c r="W79" s="66" t="s">
        <v>38</v>
      </c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19"/>
      <c r="AP79" s="19"/>
      <c r="AQ79" s="66" t="s">
        <v>39</v>
      </c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17"/>
      <c r="BJ79" s="18"/>
      <c r="BK79" s="2"/>
      <c r="BL79" s="67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9"/>
    </row>
    <row r="80" spans="1:78" ht="13.5" customHeight="1" x14ac:dyDescent="0.15">
      <c r="A80" s="2"/>
      <c r="B80" s="1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19"/>
      <c r="V80" s="19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19"/>
      <c r="AP80" s="19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17"/>
      <c r="BJ80" s="18"/>
      <c r="BK80" s="2"/>
      <c r="BL80" s="67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9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7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9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0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2"/>
    </row>
    <row r="83" spans="1:78" x14ac:dyDescent="0.15">
      <c r="C83" s="2" t="s">
        <v>40</v>
      </c>
    </row>
    <row r="84" spans="1:78" x14ac:dyDescent="0.15">
      <c r="C84" s="2" t="s">
        <v>41</v>
      </c>
    </row>
  </sheetData>
  <sheetProtection password="8649" sheet="1" objects="1" scenarios="1" formatCells="0" formatColumns="0" formatRows="0"/>
  <mergeCells count="55">
    <mergeCell ref="B60:BJ61"/>
    <mergeCell ref="BL47:BZ63"/>
    <mergeCell ref="BL64:BZ65"/>
    <mergeCell ref="C79:T80"/>
    <mergeCell ref="W79:AN80"/>
    <mergeCell ref="AQ79:BH80"/>
    <mergeCell ref="BL66:BZ82"/>
    <mergeCell ref="BL45:BZ46"/>
    <mergeCell ref="C56:P57"/>
    <mergeCell ref="R56:AE57"/>
    <mergeCell ref="AG56:AT57"/>
    <mergeCell ref="AV56:BI57"/>
    <mergeCell ref="BL11:BZ13"/>
    <mergeCell ref="B14:BJ15"/>
    <mergeCell ref="BL14:BZ15"/>
    <mergeCell ref="C34:P35"/>
    <mergeCell ref="R34:AE35"/>
    <mergeCell ref="AG34:AT35"/>
    <mergeCell ref="AV34:BI35"/>
    <mergeCell ref="BL16:BZ44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3" width="11.875" customWidth="1"/>
  </cols>
  <sheetData>
    <row r="1" spans="1:144" x14ac:dyDescent="0.15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 x14ac:dyDescent="0.15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 x14ac:dyDescent="0.15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 x14ac:dyDescent="0.15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 x14ac:dyDescent="0.15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 x14ac:dyDescent="0.15">
      <c r="A6" s="26" t="s">
        <v>95</v>
      </c>
      <c r="B6" s="31">
        <f>B7</f>
        <v>2015</v>
      </c>
      <c r="C6" s="31">
        <f t="shared" ref="C6:W6" si="3">C7</f>
        <v>414255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佐賀県　白石町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15.37</v>
      </c>
      <c r="P6" s="32">
        <f t="shared" si="3"/>
        <v>106.74</v>
      </c>
      <c r="Q6" s="32">
        <f t="shared" si="3"/>
        <v>3672</v>
      </c>
      <c r="R6" s="32">
        <f t="shared" si="3"/>
        <v>24365</v>
      </c>
      <c r="S6" s="32">
        <f t="shared" si="3"/>
        <v>99.56</v>
      </c>
      <c r="T6" s="32">
        <f t="shared" si="3"/>
        <v>244.73</v>
      </c>
      <c r="U6" s="32">
        <f t="shared" si="3"/>
        <v>3724</v>
      </c>
      <c r="V6" s="32">
        <f t="shared" si="3"/>
        <v>0.89</v>
      </c>
      <c r="W6" s="32">
        <f t="shared" si="3"/>
        <v>4184.2700000000004</v>
      </c>
      <c r="X6" s="33" t="str">
        <f>IF(X7="",NA(),X7)</f>
        <v>-</v>
      </c>
      <c r="Y6" s="33" t="str">
        <f t="shared" ref="Y6:AG6" si="4">IF(Y7="",NA(),Y7)</f>
        <v>-</v>
      </c>
      <c r="Z6" s="33">
        <f t="shared" si="4"/>
        <v>234.1</v>
      </c>
      <c r="AA6" s="33">
        <f t="shared" si="4"/>
        <v>127.42</v>
      </c>
      <c r="AB6" s="33">
        <f t="shared" si="4"/>
        <v>134.46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 t="str">
        <f>IF(BE7="",NA(),BE7)</f>
        <v>-</v>
      </c>
      <c r="BF6" s="33" t="str">
        <f t="shared" ref="BF6:BN6" si="7">IF(BF7="",NA(),BF7)</f>
        <v>-</v>
      </c>
      <c r="BG6" s="33">
        <f t="shared" si="7"/>
        <v>1407319.71</v>
      </c>
      <c r="BH6" s="33">
        <f t="shared" si="7"/>
        <v>81601.08</v>
      </c>
      <c r="BI6" s="33">
        <f t="shared" si="7"/>
        <v>6305.83</v>
      </c>
      <c r="BJ6" s="33" t="str">
        <f t="shared" si="7"/>
        <v>-</v>
      </c>
      <c r="BK6" s="33" t="str">
        <f t="shared" si="7"/>
        <v>-</v>
      </c>
      <c r="BL6" s="33">
        <f t="shared" si="7"/>
        <v>1554.05</v>
      </c>
      <c r="BM6" s="33">
        <f t="shared" si="7"/>
        <v>1671.86</v>
      </c>
      <c r="BN6" s="33">
        <f t="shared" si="7"/>
        <v>1673.47</v>
      </c>
      <c r="BO6" s="32" t="str">
        <f>IF(BO7="","",IF(BO7="-","【-】","【"&amp;SUBSTITUTE(TEXT(BO7,"#,##0.00"),"-","△")&amp;"】"))</f>
        <v>【1,457.06】</v>
      </c>
      <c r="BP6" s="33" t="str">
        <f>IF(BP7="",NA(),BP7)</f>
        <v>-</v>
      </c>
      <c r="BQ6" s="33" t="str">
        <f t="shared" ref="BQ6:BY6" si="8">IF(BQ7="",NA(),BQ7)</f>
        <v>-</v>
      </c>
      <c r="BR6" s="32">
        <f t="shared" si="8"/>
        <v>0</v>
      </c>
      <c r="BS6" s="33">
        <f t="shared" si="8"/>
        <v>6.85</v>
      </c>
      <c r="BT6" s="33">
        <f t="shared" si="8"/>
        <v>38.47</v>
      </c>
      <c r="BU6" s="33" t="str">
        <f t="shared" si="8"/>
        <v>-</v>
      </c>
      <c r="BV6" s="33" t="str">
        <f t="shared" si="8"/>
        <v>-</v>
      </c>
      <c r="BW6" s="33">
        <f t="shared" si="8"/>
        <v>53.01</v>
      </c>
      <c r="BX6" s="33">
        <f t="shared" si="8"/>
        <v>50.54</v>
      </c>
      <c r="BY6" s="33">
        <f t="shared" si="8"/>
        <v>49.22</v>
      </c>
      <c r="BZ6" s="32" t="str">
        <f>IF(BZ7="","",IF(BZ7="-","【-】","【"&amp;SUBSTITUTE(TEXT(BZ7,"#,##0.00"),"-","△")&amp;"】"))</f>
        <v>【64.73】</v>
      </c>
      <c r="CA6" s="33" t="str">
        <f>IF(CA7="",NA(),CA7)</f>
        <v>-</v>
      </c>
      <c r="CB6" s="33" t="str">
        <f t="shared" ref="CB6:CJ6" si="9">IF(CB7="",NA(),CB7)</f>
        <v>-</v>
      </c>
      <c r="CC6" s="33">
        <f t="shared" si="9"/>
        <v>13079.95</v>
      </c>
      <c r="CD6" s="33">
        <f t="shared" si="9"/>
        <v>1061.81</v>
      </c>
      <c r="CE6" s="33">
        <f t="shared" si="9"/>
        <v>383.35</v>
      </c>
      <c r="CF6" s="33" t="str">
        <f t="shared" si="9"/>
        <v>-</v>
      </c>
      <c r="CG6" s="33" t="str">
        <f t="shared" si="9"/>
        <v>-</v>
      </c>
      <c r="CH6" s="33">
        <f t="shared" si="9"/>
        <v>299.39</v>
      </c>
      <c r="CI6" s="33">
        <f t="shared" si="9"/>
        <v>320.36</v>
      </c>
      <c r="CJ6" s="33">
        <f t="shared" si="9"/>
        <v>332.02</v>
      </c>
      <c r="CK6" s="32" t="str">
        <f>IF(CK7="","",IF(CK7="-","【-】","【"&amp;SUBSTITUTE(TEXT(CK7,"#,##0.00"),"-","△")&amp;"】"))</f>
        <v>【250.25】</v>
      </c>
      <c r="CL6" s="33" t="str">
        <f>IF(CL7="",NA(),CL7)</f>
        <v>-</v>
      </c>
      <c r="CM6" s="33" t="str">
        <f t="shared" ref="CM6:CU6" si="10">IF(CM7="",NA(),CM7)</f>
        <v>-</v>
      </c>
      <c r="CN6" s="33">
        <f t="shared" si="10"/>
        <v>1.71</v>
      </c>
      <c r="CO6" s="33">
        <f t="shared" si="10"/>
        <v>8.7899999999999991</v>
      </c>
      <c r="CP6" s="33">
        <f t="shared" si="10"/>
        <v>18.79</v>
      </c>
      <c r="CQ6" s="33" t="str">
        <f t="shared" si="10"/>
        <v>-</v>
      </c>
      <c r="CR6" s="33" t="str">
        <f t="shared" si="10"/>
        <v>-</v>
      </c>
      <c r="CS6" s="33">
        <f t="shared" si="10"/>
        <v>36.200000000000003</v>
      </c>
      <c r="CT6" s="33">
        <f t="shared" si="10"/>
        <v>34.74</v>
      </c>
      <c r="CU6" s="33">
        <f t="shared" si="10"/>
        <v>36.65</v>
      </c>
      <c r="CV6" s="32" t="str">
        <f>IF(CV7="","",IF(CV7="-","【-】","【"&amp;SUBSTITUTE(TEXT(CV7,"#,##0.00"),"-","△")&amp;"】"))</f>
        <v>【40.31】</v>
      </c>
      <c r="CW6" s="33" t="str">
        <f>IF(CW7="",NA(),CW7)</f>
        <v>-</v>
      </c>
      <c r="CX6" s="33" t="str">
        <f t="shared" ref="CX6:DF6" si="11">IF(CX7="",NA(),CX7)</f>
        <v>-</v>
      </c>
      <c r="CY6" s="33">
        <f t="shared" si="11"/>
        <v>11.52</v>
      </c>
      <c r="CZ6" s="33">
        <f t="shared" si="11"/>
        <v>38.36</v>
      </c>
      <c r="DA6" s="33">
        <f t="shared" si="11"/>
        <v>55.56</v>
      </c>
      <c r="DB6" s="33" t="str">
        <f t="shared" si="11"/>
        <v>-</v>
      </c>
      <c r="DC6" s="33" t="str">
        <f t="shared" si="11"/>
        <v>-</v>
      </c>
      <c r="DD6" s="33">
        <f t="shared" si="11"/>
        <v>71.069999999999993</v>
      </c>
      <c r="DE6" s="33">
        <f t="shared" si="11"/>
        <v>70.14</v>
      </c>
      <c r="DF6" s="33">
        <f t="shared" si="11"/>
        <v>68.83</v>
      </c>
      <c r="DG6" s="32" t="str">
        <f>IF(DG7="","",IF(DG7="-","【-】","【"&amp;SUBSTITUTE(TEXT(DG7,"#,##0.00"),"-","△")&amp;"】"))</f>
        <v>【81.28】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 t="str">
        <f>IF(ED7="",NA(),ED7)</f>
        <v>-</v>
      </c>
      <c r="EE6" s="33" t="str">
        <f t="shared" ref="EE6:EM6" si="14">IF(EE7="",NA(),EE7)</f>
        <v>-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 t="str">
        <f t="shared" si="14"/>
        <v>-</v>
      </c>
      <c r="EJ6" s="33" t="str">
        <f t="shared" si="14"/>
        <v>-</v>
      </c>
      <c r="EK6" s="33">
        <f t="shared" si="14"/>
        <v>7.0000000000000007E-2</v>
      </c>
      <c r="EL6" s="33">
        <f t="shared" si="14"/>
        <v>0.08</v>
      </c>
      <c r="EM6" s="33">
        <f t="shared" si="14"/>
        <v>0.26</v>
      </c>
      <c r="EN6" s="32" t="str">
        <f>IF(EN7="","",IF(EN7="-","【-】","【"&amp;SUBSTITUTE(TEXT(EN7,"#,##0.00"),"-","△")&amp;"】"))</f>
        <v>【0.10】</v>
      </c>
    </row>
    <row r="7" spans="1:144" s="34" customFormat="1" x14ac:dyDescent="0.15">
      <c r="A7" s="26"/>
      <c r="B7" s="35">
        <v>2015</v>
      </c>
      <c r="C7" s="35">
        <v>414255</v>
      </c>
      <c r="D7" s="35">
        <v>47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15.37</v>
      </c>
      <c r="P7" s="36">
        <v>106.74</v>
      </c>
      <c r="Q7" s="36">
        <v>3672</v>
      </c>
      <c r="R7" s="36">
        <v>24365</v>
      </c>
      <c r="S7" s="36">
        <v>99.56</v>
      </c>
      <c r="T7" s="36">
        <v>244.73</v>
      </c>
      <c r="U7" s="36">
        <v>3724</v>
      </c>
      <c r="V7" s="36">
        <v>0.89</v>
      </c>
      <c r="W7" s="36">
        <v>4184.2700000000004</v>
      </c>
      <c r="X7" s="36" t="s">
        <v>101</v>
      </c>
      <c r="Y7" s="36" t="s">
        <v>101</v>
      </c>
      <c r="Z7" s="36">
        <v>234.1</v>
      </c>
      <c r="AA7" s="36">
        <v>127.42</v>
      </c>
      <c r="AB7" s="36">
        <v>134.46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 t="s">
        <v>101</v>
      </c>
      <c r="BF7" s="36" t="s">
        <v>101</v>
      </c>
      <c r="BG7" s="36">
        <v>1407319.71</v>
      </c>
      <c r="BH7" s="36">
        <v>81601.08</v>
      </c>
      <c r="BI7" s="36">
        <v>6305.83</v>
      </c>
      <c r="BJ7" s="36" t="s">
        <v>101</v>
      </c>
      <c r="BK7" s="36" t="s">
        <v>101</v>
      </c>
      <c r="BL7" s="36">
        <v>1554.05</v>
      </c>
      <c r="BM7" s="36">
        <v>1671.86</v>
      </c>
      <c r="BN7" s="36">
        <v>1673.47</v>
      </c>
      <c r="BO7" s="36">
        <v>1457.06</v>
      </c>
      <c r="BP7" s="36" t="s">
        <v>101</v>
      </c>
      <c r="BQ7" s="36" t="s">
        <v>101</v>
      </c>
      <c r="BR7" s="36">
        <v>0</v>
      </c>
      <c r="BS7" s="36">
        <v>6.85</v>
      </c>
      <c r="BT7" s="36">
        <v>38.47</v>
      </c>
      <c r="BU7" s="36" t="s">
        <v>101</v>
      </c>
      <c r="BV7" s="36" t="s">
        <v>101</v>
      </c>
      <c r="BW7" s="36">
        <v>53.01</v>
      </c>
      <c r="BX7" s="36">
        <v>50.54</v>
      </c>
      <c r="BY7" s="36">
        <v>49.22</v>
      </c>
      <c r="BZ7" s="36">
        <v>64.73</v>
      </c>
      <c r="CA7" s="36" t="s">
        <v>101</v>
      </c>
      <c r="CB7" s="36" t="s">
        <v>101</v>
      </c>
      <c r="CC7" s="36">
        <v>13079.95</v>
      </c>
      <c r="CD7" s="36">
        <v>1061.81</v>
      </c>
      <c r="CE7" s="36">
        <v>383.35</v>
      </c>
      <c r="CF7" s="36" t="s">
        <v>101</v>
      </c>
      <c r="CG7" s="36" t="s">
        <v>101</v>
      </c>
      <c r="CH7" s="36">
        <v>299.39</v>
      </c>
      <c r="CI7" s="36">
        <v>320.36</v>
      </c>
      <c r="CJ7" s="36">
        <v>332.02</v>
      </c>
      <c r="CK7" s="36">
        <v>250.25</v>
      </c>
      <c r="CL7" s="36" t="s">
        <v>101</v>
      </c>
      <c r="CM7" s="36" t="s">
        <v>101</v>
      </c>
      <c r="CN7" s="36">
        <v>1.71</v>
      </c>
      <c r="CO7" s="36">
        <v>8.7899999999999991</v>
      </c>
      <c r="CP7" s="36">
        <v>18.79</v>
      </c>
      <c r="CQ7" s="36" t="s">
        <v>101</v>
      </c>
      <c r="CR7" s="36" t="s">
        <v>101</v>
      </c>
      <c r="CS7" s="36">
        <v>36.200000000000003</v>
      </c>
      <c r="CT7" s="36">
        <v>34.74</v>
      </c>
      <c r="CU7" s="36">
        <v>36.65</v>
      </c>
      <c r="CV7" s="36">
        <v>40.31</v>
      </c>
      <c r="CW7" s="36" t="s">
        <v>101</v>
      </c>
      <c r="CX7" s="36" t="s">
        <v>101</v>
      </c>
      <c r="CY7" s="36">
        <v>11.52</v>
      </c>
      <c r="CZ7" s="36">
        <v>38.36</v>
      </c>
      <c r="DA7" s="36">
        <v>55.56</v>
      </c>
      <c r="DB7" s="36" t="s">
        <v>101</v>
      </c>
      <c r="DC7" s="36" t="s">
        <v>101</v>
      </c>
      <c r="DD7" s="36">
        <v>71.069999999999993</v>
      </c>
      <c r="DE7" s="36">
        <v>70.14</v>
      </c>
      <c r="DF7" s="36">
        <v>68.83</v>
      </c>
      <c r="DG7" s="36">
        <v>81.28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 t="s">
        <v>101</v>
      </c>
      <c r="EE7" s="36" t="s">
        <v>101</v>
      </c>
      <c r="EF7" s="36">
        <v>0</v>
      </c>
      <c r="EG7" s="36">
        <v>0</v>
      </c>
      <c r="EH7" s="36">
        <v>0</v>
      </c>
      <c r="EI7" s="36" t="s">
        <v>101</v>
      </c>
      <c r="EJ7" s="36" t="s">
        <v>101</v>
      </c>
      <c r="EK7" s="36">
        <v>7.0000000000000007E-2</v>
      </c>
      <c r="EL7" s="36">
        <v>0.08</v>
      </c>
      <c r="EM7" s="36">
        <v>0.26</v>
      </c>
      <c r="EN7" s="36">
        <v>0.1</v>
      </c>
    </row>
    <row r="8" spans="1:144" x14ac:dyDescent="0.15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 x14ac:dyDescent="0.15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 x14ac:dyDescent="0.15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牛島　一樹</cp:lastModifiedBy>
  <dcterms:created xsi:type="dcterms:W3CDTF">2017-02-08T03:04:41Z</dcterms:created>
  <dcterms:modified xsi:type="dcterms:W3CDTF">2017-02-13T23:47:27Z</dcterms:modified>
  <cp:category/>
</cp:coreProperties>
</file>