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2k12fsv.shiroishi-net.local\01000000白石町\01020000企画財政課\01財政係\060 公営企業・第三セクター\061 公営企業\13 H29年度\20180129【依頼】平成28年度決算「経営比較分析表」の分析等について（２月７日（水）まで）\【白石町・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<sst xmlns="http://schemas.openxmlformats.org/spreadsheetml/2006/main" count="232" uniqueCount="120">
  <si>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</si>
  <si>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</si>
  <si>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</si>
  <si>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</si>
  <si>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</si>
  <si>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</si>
  <si>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</si>
  <si>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</si>
  <si>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</si>
  <si>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</si>
  <si>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</si>
  <si>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</si>
  <si>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</si>
  <si>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</si>
  <si>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</si>
  <si>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</si>
  <si>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</si>
  <si>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</si>
  <si>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</si>
  <si>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</si>
  <si>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</si>
  <si>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</si>
  <si>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</si>
  <si>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</si>
  <si>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</si>
  <si>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</si>
  <si>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</si>
  <si>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</si>
  <si>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</si>
  <si>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</si>
  <si>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</si>
  <si>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</si>
  <si>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</si>
  <si>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</si>
  <si>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</si>
  <si>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</si>
  <si>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</si>
  <si>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</si>
  <si>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</si>
  <si>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</si>
  <si>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</si>
  <si>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</si>
  <si>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</si>
  <si>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</si>
  <si>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</si>
  <si>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</si>
  <si>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</si>
  <si>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</si>
  <si>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</si>
  <si>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</si>
  <si>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</si>
  <si>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</si>
  <si>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</si>
  <si>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</si>
  <si>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</si>
  <si>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</si>
  <si>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</si>
  <si>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</si>
  <si>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</si>
  <si>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</si>
  <si>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</si>
  <si>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</si>
  <si>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</si>
  <si>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</si>
  <si>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</si>
  <si>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</si>
  <si>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</si>
  <si>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</si>
  <si>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</si>
  <si>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</si>
  <si>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</si>
  <si>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</si>
  <si>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</si>
  <si>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</si>
  <si>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</si>
  <si>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</si>
  <si>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</si>
  <si>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</si>
  <si>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</si>
  <si>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</si>
  <si>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</si>
  <si>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</si>
  <si>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</si>
  <si>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</si>
  <si>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</si>
  <si>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</si>
  <si>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</si>
  <si>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</si>
  <si>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</si>
  <si>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</si>
  <si>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</si>
  <si>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</si>
  <si>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</si>
  <si>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</si>
  <si>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</si>
  <si>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</si>
  <si>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</si>
  <si>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</si>
  <si>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</si>
  <si>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</si>
  <si>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</si>
  <si>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</si>
  <si>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</si>
  <si>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</si>
  <si>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</si>
  <si>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白石町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</si>
  <si>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</si>
  <si>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</si>
  <si>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</si>
  <si>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</si>
  <si>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</si>
  <si>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</si>
  <si>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</si>
  <si>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</si>
  <si>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</si>
  <si>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</si>
  <si>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有形固定資産減価償却率は類似団体の平均値並みの数値となっている。
　また、管路経年化率は類似団体の平均値より低く、老朽化は進んでいないと考えられる。管路更新率は類似団体の平均をやや上回っているが、更新率１％以上を目指し整備を推進する必要がある。
　管路の更新については、漏水調査や道路整備等の他公共事業に会わせて実施しており、年間有収水量はほぼ横ばいではあるが、有収率は平均値より高い。</t>
    <phoneticPr fontId="7"/>
  </si>
  <si>
    <t>非設置</t>
    <rPh sb="0" eb="1">
      <t>ヒ</t>
    </rPh>
    <rPh sb="1" eb="3">
      <t>セッチ</t>
    </rPh>
    <phoneticPr fontId="4"/>
  </si>
  <si>
    <t>　経常収支比率が平均より低く改善が必要であるが、県内でも高い水道料金であり、同一町内で別の水道事業体との料金格差がさらに広がる事を避けるため、更なる料金の値上げは難しいと考えられる。
　さらに、人口減少や節水機器の普及等により水道料金収入の増加は見込めない状況である。水道料金等の未収金の向上対策を図り、収益の維持に努めることとしている。
　管の老朽化の現状については、類似団体と比べると老朽化は進んでいないと考えられるが、今後も管路更新を行い、老朽管を減らしていくとともに耐震化の向上を図っていく必要がある。なお、現在経営の健全化や効率化のために、平成32年度を目標に水道事業の統合を協議しているところである。</t>
    <rPh sb="282" eb="284">
      <t>モクヒョウ</t>
    </rPh>
    <phoneticPr fontId="4"/>
  </si>
  <si>
    <r>
      <t>　</t>
    </r>
    <r>
      <rPr>
        <sz val="11"/>
        <rFont val="ＭＳ ゴシック"/>
        <family val="3"/>
        <charset val="128"/>
      </rPr>
      <t>平成28年度は経常収支比率が１０３％となり３年ぶりに黒字となった。今後においても給水人口の減少で給水収益が低下する中１００％台を維持するため、経営改善に向けた取組みが不可欠である。　
  流動比率は1,726％と高い数値であるが、管路更新事業等の整備率アップを図る必要があり、その推移を注視していくことになる。
　料金回収率や給水原価は若干改善しているが、佐賀西部広域水道企業団から100％受水を依存しており、給水原価が類似団体平均よりも高くなっているため、依然として厳しい状況は今後も続くと思われる。　
　なお、普及率が81.39％と低いのは、西佐賀水道企業団給水区域があるためであり、白石町水道事業の給水区域内での普及率は99.8％となっている。</t>
    </r>
    <rPh sb="133" eb="135">
      <t>ヒツヨウ</t>
    </rPh>
    <rPh sb="144" eb="146">
      <t>チュウシ</t>
    </rPh>
    <rPh sb="206" eb="208">
      <t>キュウスイ</t>
    </rPh>
    <rPh sb="208" eb="210">
      <t>ゲンカ</t>
    </rPh>
    <rPh sb="211" eb="213">
      <t>ルイジ</t>
    </rPh>
    <rPh sb="213" eb="215">
      <t>ダンタイ</t>
    </rPh>
    <rPh sb="215" eb="217">
      <t>ヘイキン</t>
    </rPh>
    <rPh sb="220" eb="221">
      <t>タカ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</si>
</sst>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9" xfId="1" applyFont="1" applyBorder="1" applyAlignment="1">
      <alignment horizontal="left" vertical="center"/>
    </xf>
    <xf numFmtId="0" fontId="23" fillId="0" borderId="0" xfId="1" applyFont="1" applyBorder="1" applyAlignment="1">
      <alignment horizontal="left" vertical="center"/>
    </xf>
    <xf numFmtId="0" fontId="2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0.89</c:v>
                </c:pt>
                <c:pt idx="2">
                  <c:v>1.02</c:v>
                </c:pt>
                <c:pt idx="3">
                  <c:v>0.8</c:v>
                </c:pt>
                <c:pt idx="4">
                  <c:v>0.92</c:v>
                </c:pt>
              </c:numCache>
            </c:numRef>
          </c:val>
          <c:extLst>
            <c:ext xmlns:c16="http://schemas.microsoft.com/office/drawing/2014/chart" uri="{C3380CC4-5D6E-409C-BE32-E72D297353CC}">
              <c16:uniqueId val="{00000000-86AB-4B54-ADAE-07A8C4FA634D}"/>
            </c:ext>
          </c:extLst>
        </c:ser>
        <c:dLbls>
          <c:showLegendKey val="0"/>
          <c:showVal val="0"/>
          <c:showCatName val="0"/>
          <c:showSerName val="0"/>
          <c:showPercent val="0"/>
          <c:showBubbleSize val="0"/>
        </c:dLbls>
        <c:gapWidth val="150"/>
        <c:axId val="89225472"/>
        <c:axId val="89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86AB-4B54-ADAE-07A8C4FA634D}"/>
            </c:ext>
          </c:extLst>
        </c:ser>
        <c:dLbls>
          <c:showLegendKey val="0"/>
          <c:showVal val="0"/>
          <c:showCatName val="0"/>
          <c:showSerName val="0"/>
          <c:showPercent val="0"/>
          <c:showBubbleSize val="0"/>
        </c:dLbls>
        <c:marker val="1"/>
        <c:smooth val="0"/>
        <c:axId val="89225472"/>
        <c:axId val="89239936"/>
      </c:lineChart>
      <c:dateAx>
        <c:axId val="89225472"/>
        <c:scaling>
          <c:orientation val="minMax"/>
        </c:scaling>
        <c:delete val="1"/>
        <c:axPos val="b"/>
        <c:numFmt formatCode="ge" sourceLinked="1"/>
        <c:majorTickMark val="none"/>
        <c:minorTickMark val="none"/>
        <c:tickLblPos val="none"/>
        <c:crossAx val="89239936"/>
        <c:crosses val="autoZero"/>
        <c:auto val="1"/>
        <c:lblOffset val="100"/>
        <c:baseTimeUnit val="years"/>
      </c:dateAx>
      <c:valAx>
        <c:axId val="89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53.28</c:v>
                </c:pt>
                <c:pt idx="1">
                  <c:v>54.56</c:v>
                </c:pt>
                <c:pt idx="2">
                  <c:v>52.39</c:v>
                </c:pt>
                <c:pt idx="3">
                  <c:v>51.68</c:v>
                </c:pt>
                <c:pt idx="4">
                  <c:v>51.78</c:v>
                </c:pt>
              </c:numCache>
            </c:numRef>
          </c:val>
          <c:extLst>
            <c:ext xmlns:c16="http://schemas.microsoft.com/office/drawing/2014/chart" uri="{C3380CC4-5D6E-409C-BE32-E72D297353CC}">
              <c16:uniqueId val="{00000000-2BED-4BA9-8276-CBB149555EFE}"/>
            </c:ext>
          </c:extLst>
        </c:ser>
        <c:dLbls>
          <c:showLegendKey val="0"/>
          <c:showVal val="0"/>
          <c:showCatName val="0"/>
          <c:showSerName val="0"/>
          <c:showPercent val="0"/>
          <c:showBubbleSize val="0"/>
        </c:dLbls>
        <c:gapWidth val="150"/>
        <c:axId val="89845120"/>
        <c:axId val="89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2BED-4BA9-8276-CBB149555EFE}"/>
            </c:ext>
          </c:extLst>
        </c:ser>
        <c:dLbls>
          <c:showLegendKey val="0"/>
          <c:showVal val="0"/>
          <c:showCatName val="0"/>
          <c:showSerName val="0"/>
          <c:showPercent val="0"/>
          <c:showBubbleSize val="0"/>
        </c:dLbls>
        <c:marker val="1"/>
        <c:smooth val="0"/>
        <c:axId val="89845120"/>
        <c:axId val="89994752"/>
      </c:lineChart>
      <c:dateAx>
        <c:axId val="89845120"/>
        <c:scaling>
          <c:orientation val="minMax"/>
        </c:scaling>
        <c:delete val="1"/>
        <c:axPos val="b"/>
        <c:numFmt formatCode="ge" sourceLinked="1"/>
        <c:majorTickMark val="none"/>
        <c:minorTickMark val="none"/>
        <c:tickLblPos val="none"/>
        <c:crossAx val="89994752"/>
        <c:crosses val="autoZero"/>
        <c:auto val="1"/>
        <c:lblOffset val="100"/>
        <c:baseTimeUnit val="years"/>
      </c:dateAx>
      <c:valAx>
        <c:axId val="89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84.34</c:v>
                </c:pt>
                <c:pt idx="1">
                  <c:v>82.89</c:v>
                </c:pt>
                <c:pt idx="2">
                  <c:v>84.68</c:v>
                </c:pt>
                <c:pt idx="3">
                  <c:v>85.94</c:v>
                </c:pt>
                <c:pt idx="4">
                  <c:v>85.93</c:v>
                </c:pt>
              </c:numCache>
            </c:numRef>
          </c:val>
          <c:extLst>
            <c:ext xmlns:c16="http://schemas.microsoft.com/office/drawing/2014/chart" uri="{C3380CC4-5D6E-409C-BE32-E72D297353CC}">
              <c16:uniqueId val="{00000000-2E73-407D-9381-32BEB51BA931}"/>
            </c:ext>
          </c:extLst>
        </c:ser>
        <c:dLbls>
          <c:showLegendKey val="0"/>
          <c:showVal val="0"/>
          <c:showCatName val="0"/>
          <c:showSerName val="0"/>
          <c:showPercent val="0"/>
          <c:showBubbleSize val="0"/>
        </c:dLbls>
        <c:gapWidth val="150"/>
        <c:axId val="90008576"/>
        <c:axId val="900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2E73-407D-9381-32BEB51BA931}"/>
            </c:ext>
          </c:extLst>
        </c:ser>
        <c:dLbls>
          <c:showLegendKey val="0"/>
          <c:showVal val="0"/>
          <c:showCatName val="0"/>
          <c:showSerName val="0"/>
          <c:showPercent val="0"/>
          <c:showBubbleSize val="0"/>
        </c:dLbls>
        <c:marker val="1"/>
        <c:smooth val="0"/>
        <c:axId val="90008576"/>
        <c:axId val="90014848"/>
      </c:lineChart>
      <c:dateAx>
        <c:axId val="90008576"/>
        <c:scaling>
          <c:orientation val="minMax"/>
        </c:scaling>
        <c:delete val="1"/>
        <c:axPos val="b"/>
        <c:numFmt formatCode="ge" sourceLinked="1"/>
        <c:majorTickMark val="none"/>
        <c:minorTickMark val="none"/>
        <c:tickLblPos val="none"/>
        <c:crossAx val="90014848"/>
        <c:crosses val="autoZero"/>
        <c:auto val="1"/>
        <c:lblOffset val="100"/>
        <c:baseTimeUnit val="years"/>
      </c:dateAx>
      <c:valAx>
        <c:axId val="900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98.1</c:v>
                </c:pt>
                <c:pt idx="1">
                  <c:v>102.51</c:v>
                </c:pt>
                <c:pt idx="2">
                  <c:v>96.88</c:v>
                </c:pt>
                <c:pt idx="3">
                  <c:v>91.28</c:v>
                </c:pt>
                <c:pt idx="4">
                  <c:v>103.32</c:v>
                </c:pt>
              </c:numCache>
            </c:numRef>
          </c:val>
          <c:extLst>
            <c:ext xmlns:c16="http://schemas.microsoft.com/office/drawing/2014/chart" uri="{C3380CC4-5D6E-409C-BE32-E72D297353CC}">
              <c16:uniqueId val="{00000000-9A21-4408-A3CD-C3078DF8FBC8}"/>
            </c:ext>
          </c:extLst>
        </c:ser>
        <c:dLbls>
          <c:showLegendKey val="0"/>
          <c:showVal val="0"/>
          <c:showCatName val="0"/>
          <c:showSerName val="0"/>
          <c:showPercent val="0"/>
          <c:showBubbleSize val="0"/>
        </c:dLbls>
        <c:gapWidth val="150"/>
        <c:axId val="89249664"/>
        <c:axId val="892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9A21-4408-A3CD-C3078DF8FBC8}"/>
            </c:ext>
          </c:extLst>
        </c:ser>
        <c:dLbls>
          <c:showLegendKey val="0"/>
          <c:showVal val="0"/>
          <c:showCatName val="0"/>
          <c:showSerName val="0"/>
          <c:showPercent val="0"/>
          <c:showBubbleSize val="0"/>
        </c:dLbls>
        <c:marker val="1"/>
        <c:smooth val="0"/>
        <c:axId val="89249664"/>
        <c:axId val="89255936"/>
      </c:lineChart>
      <c:dateAx>
        <c:axId val="89249664"/>
        <c:scaling>
          <c:orientation val="minMax"/>
        </c:scaling>
        <c:delete val="1"/>
        <c:axPos val="b"/>
        <c:numFmt formatCode="ge" sourceLinked="1"/>
        <c:majorTickMark val="none"/>
        <c:minorTickMark val="none"/>
        <c:tickLblPos val="none"/>
        <c:crossAx val="89255936"/>
        <c:crosses val="autoZero"/>
        <c:auto val="1"/>
        <c:lblOffset val="100"/>
        <c:baseTimeUnit val="years"/>
      </c:dateAx>
      <c:valAx>
        <c:axId val="8925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28.83</c:v>
                </c:pt>
                <c:pt idx="1">
                  <c:v>30.04</c:v>
                </c:pt>
                <c:pt idx="2">
                  <c:v>47.55</c:v>
                </c:pt>
                <c:pt idx="3">
                  <c:v>49.45</c:v>
                </c:pt>
                <c:pt idx="4">
                  <c:v>51.3</c:v>
                </c:pt>
              </c:numCache>
            </c:numRef>
          </c:val>
          <c:extLst>
            <c:ext xmlns:c16="http://schemas.microsoft.com/office/drawing/2014/chart" uri="{C3380CC4-5D6E-409C-BE32-E72D297353CC}">
              <c16:uniqueId val="{00000000-835C-422E-9EA7-A6E26D1CCFBC}"/>
            </c:ext>
          </c:extLst>
        </c:ser>
        <c:dLbls>
          <c:showLegendKey val="0"/>
          <c:showVal val="0"/>
          <c:showCatName val="0"/>
          <c:showSerName val="0"/>
          <c:showPercent val="0"/>
          <c:showBubbleSize val="0"/>
        </c:dLbls>
        <c:gapWidth val="150"/>
        <c:axId val="89548288"/>
        <c:axId val="89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835C-422E-9EA7-A6E26D1CCFBC}"/>
            </c:ext>
          </c:extLst>
        </c:ser>
        <c:dLbls>
          <c:showLegendKey val="0"/>
          <c:showVal val="0"/>
          <c:showCatName val="0"/>
          <c:showSerName val="0"/>
          <c:showPercent val="0"/>
          <c:showBubbleSize val="0"/>
        </c:dLbls>
        <c:marker val="1"/>
        <c:smooth val="0"/>
        <c:axId val="89548288"/>
        <c:axId val="89550208"/>
      </c:lineChart>
      <c:dateAx>
        <c:axId val="89548288"/>
        <c:scaling>
          <c:orientation val="minMax"/>
        </c:scaling>
        <c:delete val="1"/>
        <c:axPos val="b"/>
        <c:numFmt formatCode="ge" sourceLinked="1"/>
        <c:majorTickMark val="none"/>
        <c:minorTickMark val="none"/>
        <c:tickLblPos val="none"/>
        <c:crossAx val="89550208"/>
        <c:crosses val="autoZero"/>
        <c:auto val="1"/>
        <c:lblOffset val="100"/>
        <c:baseTimeUnit val="years"/>
      </c:dateAx>
      <c:valAx>
        <c:axId val="89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8.67</c:v>
                </c:pt>
                <c:pt idx="1">
                  <c:v>9.36</c:v>
                </c:pt>
                <c:pt idx="2">
                  <c:v>9</c:v>
                </c:pt>
                <c:pt idx="3">
                  <c:v>8.99</c:v>
                </c:pt>
                <c:pt idx="4">
                  <c:v>8.67</c:v>
                </c:pt>
              </c:numCache>
            </c:numRef>
          </c:val>
          <c:extLst>
            <c:ext xmlns:c16="http://schemas.microsoft.com/office/drawing/2014/chart" uri="{C3380CC4-5D6E-409C-BE32-E72D297353CC}">
              <c16:uniqueId val="{00000000-6554-419A-A725-824747797344}"/>
            </c:ext>
          </c:extLst>
        </c:ser>
        <c:dLbls>
          <c:showLegendKey val="0"/>
          <c:showVal val="0"/>
          <c:showCatName val="0"/>
          <c:showSerName val="0"/>
          <c:showPercent val="0"/>
          <c:showBubbleSize val="0"/>
        </c:dLbls>
        <c:gapWidth val="150"/>
        <c:axId val="89568384"/>
        <c:axId val="895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6554-419A-A725-824747797344}"/>
            </c:ext>
          </c:extLst>
        </c:ser>
        <c:dLbls>
          <c:showLegendKey val="0"/>
          <c:showVal val="0"/>
          <c:showCatName val="0"/>
          <c:showSerName val="0"/>
          <c:showPercent val="0"/>
          <c:showBubbleSize val="0"/>
        </c:dLbls>
        <c:marker val="1"/>
        <c:smooth val="0"/>
        <c:axId val="89568384"/>
        <c:axId val="89570304"/>
      </c:lineChart>
      <c:dateAx>
        <c:axId val="89568384"/>
        <c:scaling>
          <c:orientation val="minMax"/>
        </c:scaling>
        <c:delete val="1"/>
        <c:axPos val="b"/>
        <c:numFmt formatCode="ge" sourceLinked="1"/>
        <c:majorTickMark val="none"/>
        <c:minorTickMark val="none"/>
        <c:tickLblPos val="none"/>
        <c:crossAx val="89570304"/>
        <c:crosses val="autoZero"/>
        <c:auto val="1"/>
        <c:lblOffset val="100"/>
        <c:baseTimeUnit val="years"/>
      </c:dateAx>
      <c:valAx>
        <c:axId val="89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E-4637-BFE2-7093F40FA461}"/>
            </c:ext>
          </c:extLst>
        </c:ser>
        <c:dLbls>
          <c:showLegendKey val="0"/>
          <c:showVal val="0"/>
          <c:showCatName val="0"/>
          <c:showSerName val="0"/>
          <c:showPercent val="0"/>
          <c:showBubbleSize val="0"/>
        </c:dLbls>
        <c:gapWidth val="150"/>
        <c:axId val="89670784"/>
        <c:axId val="89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A9E-4637-BFE2-7093F40FA461}"/>
            </c:ext>
          </c:extLst>
        </c:ser>
        <c:dLbls>
          <c:showLegendKey val="0"/>
          <c:showVal val="0"/>
          <c:showCatName val="0"/>
          <c:showSerName val="0"/>
          <c:showPercent val="0"/>
          <c:showBubbleSize val="0"/>
        </c:dLbls>
        <c:marker val="1"/>
        <c:smooth val="0"/>
        <c:axId val="89670784"/>
        <c:axId val="89672704"/>
      </c:lineChart>
      <c:dateAx>
        <c:axId val="89670784"/>
        <c:scaling>
          <c:orientation val="minMax"/>
        </c:scaling>
        <c:delete val="1"/>
        <c:axPos val="b"/>
        <c:numFmt formatCode="ge" sourceLinked="1"/>
        <c:majorTickMark val="none"/>
        <c:minorTickMark val="none"/>
        <c:tickLblPos val="none"/>
        <c:crossAx val="89672704"/>
        <c:crosses val="autoZero"/>
        <c:auto val="1"/>
        <c:lblOffset val="100"/>
        <c:baseTimeUnit val="years"/>
      </c:dateAx>
      <c:valAx>
        <c:axId val="8967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3509.6</c:v>
                </c:pt>
                <c:pt idx="1">
                  <c:v>4095.9</c:v>
                </c:pt>
                <c:pt idx="2">
                  <c:v>1819.25</c:v>
                </c:pt>
                <c:pt idx="3">
                  <c:v>1754.68</c:v>
                </c:pt>
                <c:pt idx="4">
                  <c:v>1725.93</c:v>
                </c:pt>
              </c:numCache>
            </c:numRef>
          </c:val>
          <c:extLst>
            <c:ext xmlns:c16="http://schemas.microsoft.com/office/drawing/2014/chart" uri="{C3380CC4-5D6E-409C-BE32-E72D297353CC}">
              <c16:uniqueId val="{00000000-1463-4934-BB04-81B9D6DCAD59}"/>
            </c:ext>
          </c:extLst>
        </c:ser>
        <c:dLbls>
          <c:showLegendKey val="0"/>
          <c:showVal val="0"/>
          <c:showCatName val="0"/>
          <c:showSerName val="0"/>
          <c:showPercent val="0"/>
          <c:showBubbleSize val="0"/>
        </c:dLbls>
        <c:gapWidth val="150"/>
        <c:axId val="89572096"/>
        <c:axId val="89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1463-4934-BB04-81B9D6DCAD59}"/>
            </c:ext>
          </c:extLst>
        </c:ser>
        <c:dLbls>
          <c:showLegendKey val="0"/>
          <c:showVal val="0"/>
          <c:showCatName val="0"/>
          <c:showSerName val="0"/>
          <c:showPercent val="0"/>
          <c:showBubbleSize val="0"/>
        </c:dLbls>
        <c:marker val="1"/>
        <c:smooth val="0"/>
        <c:axId val="89572096"/>
        <c:axId val="89574016"/>
      </c:lineChart>
      <c:dateAx>
        <c:axId val="89572096"/>
        <c:scaling>
          <c:orientation val="minMax"/>
        </c:scaling>
        <c:delete val="1"/>
        <c:axPos val="b"/>
        <c:numFmt formatCode="ge" sourceLinked="1"/>
        <c:majorTickMark val="none"/>
        <c:minorTickMark val="none"/>
        <c:tickLblPos val="none"/>
        <c:crossAx val="89574016"/>
        <c:crosses val="autoZero"/>
        <c:auto val="1"/>
        <c:lblOffset val="100"/>
        <c:baseTimeUnit val="years"/>
      </c:dateAx>
      <c:valAx>
        <c:axId val="8957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141.41</c:v>
                </c:pt>
                <c:pt idx="1">
                  <c:v>132.56</c:v>
                </c:pt>
                <c:pt idx="2">
                  <c:v>127.02</c:v>
                </c:pt>
                <c:pt idx="3">
                  <c:v>118.57</c:v>
                </c:pt>
                <c:pt idx="4">
                  <c:v>110.36</c:v>
                </c:pt>
              </c:numCache>
            </c:numRef>
          </c:val>
          <c:extLst>
            <c:ext xmlns:c16="http://schemas.microsoft.com/office/drawing/2014/chart" uri="{C3380CC4-5D6E-409C-BE32-E72D297353CC}">
              <c16:uniqueId val="{00000000-8CBE-43FA-BAC4-31B824C05909}"/>
            </c:ext>
          </c:extLst>
        </c:ser>
        <c:dLbls>
          <c:showLegendKey val="0"/>
          <c:showVal val="0"/>
          <c:showCatName val="0"/>
          <c:showSerName val="0"/>
          <c:showPercent val="0"/>
          <c:showBubbleSize val="0"/>
        </c:dLbls>
        <c:gapWidth val="150"/>
        <c:axId val="89727360"/>
        <c:axId val="89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8CBE-43FA-BAC4-31B824C05909}"/>
            </c:ext>
          </c:extLst>
        </c:ser>
        <c:dLbls>
          <c:showLegendKey val="0"/>
          <c:showVal val="0"/>
          <c:showCatName val="0"/>
          <c:showSerName val="0"/>
          <c:showPercent val="0"/>
          <c:showBubbleSize val="0"/>
        </c:dLbls>
        <c:marker val="1"/>
        <c:smooth val="0"/>
        <c:axId val="89727360"/>
        <c:axId val="89729280"/>
      </c:lineChart>
      <c:dateAx>
        <c:axId val="89727360"/>
        <c:scaling>
          <c:orientation val="minMax"/>
        </c:scaling>
        <c:delete val="1"/>
        <c:axPos val="b"/>
        <c:numFmt formatCode="ge" sourceLinked="1"/>
        <c:majorTickMark val="none"/>
        <c:minorTickMark val="none"/>
        <c:tickLblPos val="none"/>
        <c:crossAx val="89729280"/>
        <c:crosses val="autoZero"/>
        <c:auto val="1"/>
        <c:lblOffset val="100"/>
        <c:baseTimeUnit val="years"/>
      </c:dateAx>
      <c:valAx>
        <c:axId val="8972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83.25</c:v>
                </c:pt>
                <c:pt idx="1">
                  <c:v>89.02</c:v>
                </c:pt>
                <c:pt idx="2">
                  <c:v>85.59</c:v>
                </c:pt>
                <c:pt idx="3">
                  <c:v>83.56</c:v>
                </c:pt>
                <c:pt idx="4">
                  <c:v>88.99</c:v>
                </c:pt>
              </c:numCache>
            </c:numRef>
          </c:val>
          <c:extLst>
            <c:ext xmlns:c16="http://schemas.microsoft.com/office/drawing/2014/chart" uri="{C3380CC4-5D6E-409C-BE32-E72D297353CC}">
              <c16:uniqueId val="{00000000-B4A5-4968-9ABB-9C46F101FD1A}"/>
            </c:ext>
          </c:extLst>
        </c:ser>
        <c:dLbls>
          <c:showLegendKey val="0"/>
          <c:showVal val="0"/>
          <c:showCatName val="0"/>
          <c:showSerName val="0"/>
          <c:showPercent val="0"/>
          <c:showBubbleSize val="0"/>
        </c:dLbls>
        <c:gapWidth val="150"/>
        <c:axId val="89780224"/>
        <c:axId val="897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B4A5-4968-9ABB-9C46F101FD1A}"/>
            </c:ext>
          </c:extLst>
        </c:ser>
        <c:dLbls>
          <c:showLegendKey val="0"/>
          <c:showVal val="0"/>
          <c:showCatName val="0"/>
          <c:showSerName val="0"/>
          <c:showPercent val="0"/>
          <c:showBubbleSize val="0"/>
        </c:dLbls>
        <c:marker val="1"/>
        <c:smooth val="0"/>
        <c:axId val="89780224"/>
        <c:axId val="89782144"/>
      </c:lineChart>
      <c:dateAx>
        <c:axId val="89780224"/>
        <c:scaling>
          <c:orientation val="minMax"/>
        </c:scaling>
        <c:delete val="1"/>
        <c:axPos val="b"/>
        <c:numFmt formatCode="ge" sourceLinked="1"/>
        <c:majorTickMark val="none"/>
        <c:minorTickMark val="none"/>
        <c:tickLblPos val="none"/>
        <c:crossAx val="89782144"/>
        <c:crosses val="autoZero"/>
        <c:auto val="1"/>
        <c:lblOffset val="100"/>
        <c:baseTimeUnit val="years"/>
      </c:dateAx>
      <c:valAx>
        <c:axId val="89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327.16000000000003</c:v>
                </c:pt>
                <c:pt idx="1">
                  <c:v>306.62</c:v>
                </c:pt>
                <c:pt idx="2">
                  <c:v>319.26</c:v>
                </c:pt>
                <c:pt idx="3">
                  <c:v>326.7</c:v>
                </c:pt>
                <c:pt idx="4">
                  <c:v>306.7</c:v>
                </c:pt>
              </c:numCache>
            </c:numRef>
          </c:val>
          <c:extLst>
            <c:ext xmlns:c16="http://schemas.microsoft.com/office/drawing/2014/chart" uri="{C3380CC4-5D6E-409C-BE32-E72D297353CC}">
              <c16:uniqueId val="{00000000-00E8-45B0-836B-CB6C3D34A48F}"/>
            </c:ext>
          </c:extLst>
        </c:ser>
        <c:dLbls>
          <c:showLegendKey val="0"/>
          <c:showVal val="0"/>
          <c:showCatName val="0"/>
          <c:showSerName val="0"/>
          <c:showPercent val="0"/>
          <c:showBubbleSize val="0"/>
        </c:dLbls>
        <c:gapWidth val="150"/>
        <c:axId val="89820544"/>
        <c:axId val="898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00E8-45B0-836B-CB6C3D34A48F}"/>
            </c:ext>
          </c:extLst>
        </c:ser>
        <c:dLbls>
          <c:showLegendKey val="0"/>
          <c:showVal val="0"/>
          <c:showCatName val="0"/>
          <c:showSerName val="0"/>
          <c:showPercent val="0"/>
          <c:showBubbleSize val="0"/>
        </c:dLbls>
        <c:marker val="1"/>
        <c:smooth val="0"/>
        <c:axId val="89820544"/>
        <c:axId val="89822720"/>
      </c:lineChart>
      <c:dateAx>
        <c:axId val="89820544"/>
        <c:scaling>
          <c:orientation val="minMax"/>
        </c:scaling>
        <c:delete val="1"/>
        <c:axPos val="b"/>
        <c:numFmt formatCode="ge" sourceLinked="1"/>
        <c:majorTickMark val="none"/>
        <c:minorTickMark val="none"/>
        <c:tickLblPos val="none"/>
        <c:crossAx val="89822720"/>
        <c:crosses val="autoZero"/>
        <c:auto val="1"/>
        <c:lblOffset val="100"/>
        <c:baseTimeUnit val="years"/>
      </c:dateAx>
      <c:valAx>
        <c:axId val="89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row>
    <row r="3" spans="1:78" ht="9.75" customHeight="1" x14ac:dyDescent="0.15">
      <c r="A3" s="2"/>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row>
    <row r="4" spans="1:78" ht="9.75" customHeight="1" x14ac:dyDescent="0.15">
      <c r="A4" s="2"/>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5" t="str">
        <f>データ!H6</f>
        <v>佐賀県　白石町</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6"/>
      <c r="AE6" s="96"/>
      <c r="AF6" s="96"/>
      <c r="AG6" s="9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5"/>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4"/>
      <c r="BK7" s="4"/>
      <c r="BL7" s="6" t="s">
        <v>9</v>
      </c>
      <c r="BM7" s="7"/>
      <c r="BN7" s="7"/>
      <c r="BO7" s="7"/>
      <c r="BP7" s="7"/>
      <c r="BQ7" s="7"/>
      <c r="BR7" s="7"/>
      <c r="BS7" s="7"/>
      <c r="BT7" s="7"/>
      <c r="BU7" s="7"/>
      <c r="BV7" s="7"/>
      <c r="BW7" s="7"/>
      <c r="BX7" s="7"/>
      <c r="BY7" s="8"/>
    </row>
    <row r="8" spans="1:78" ht="18.75" customHeight="1" x14ac:dyDescent="0.15">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A6</v>
      </c>
      <c r="X8" s="92"/>
      <c r="Y8" s="92"/>
      <c r="Z8" s="92"/>
      <c r="AA8" s="92"/>
      <c r="AB8" s="92"/>
      <c r="AC8" s="92"/>
      <c r="AD8" s="93" t="s">
        <v>117</v>
      </c>
      <c r="AE8" s="93"/>
      <c r="AF8" s="93"/>
      <c r="AG8" s="93"/>
      <c r="AH8" s="93"/>
      <c r="AI8" s="93"/>
      <c r="AJ8" s="93"/>
      <c r="AK8" s="5"/>
      <c r="AL8" s="80">
        <f>データ!$R$6</f>
        <v>24010</v>
      </c>
      <c r="AM8" s="80"/>
      <c r="AN8" s="80"/>
      <c r="AO8" s="80"/>
      <c r="AP8" s="80"/>
      <c r="AQ8" s="80"/>
      <c r="AR8" s="80"/>
      <c r="AS8" s="80"/>
      <c r="AT8" s="76">
        <f>データ!$S$6</f>
        <v>99.56</v>
      </c>
      <c r="AU8" s="77"/>
      <c r="AV8" s="77"/>
      <c r="AW8" s="77"/>
      <c r="AX8" s="77"/>
      <c r="AY8" s="77"/>
      <c r="AZ8" s="77"/>
      <c r="BA8" s="77"/>
      <c r="BB8" s="79">
        <f>データ!$T$6</f>
        <v>241.16</v>
      </c>
      <c r="BC8" s="79"/>
      <c r="BD8" s="79"/>
      <c r="BE8" s="79"/>
      <c r="BF8" s="79"/>
      <c r="BG8" s="79"/>
      <c r="BH8" s="79"/>
      <c r="BI8" s="79"/>
      <c r="BJ8" s="4"/>
      <c r="BK8" s="4"/>
      <c r="BL8" s="83" t="s">
        <v>10</v>
      </c>
      <c r="BM8" s="84"/>
      <c r="BN8" s="9" t="s">
        <v>11</v>
      </c>
      <c r="BO8" s="10"/>
      <c r="BP8" s="10"/>
      <c r="BQ8" s="10"/>
      <c r="BR8" s="10"/>
      <c r="BS8" s="10"/>
      <c r="BT8" s="10"/>
      <c r="BU8" s="10"/>
      <c r="BV8" s="10"/>
      <c r="BW8" s="10"/>
      <c r="BX8" s="10"/>
      <c r="BY8" s="11"/>
    </row>
    <row r="9" spans="1:78" ht="18.75" customHeight="1" x14ac:dyDescent="0.15">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5"/>
      <c r="AI9" s="5"/>
      <c r="AJ9" s="5"/>
      <c r="AK9" s="5"/>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4"/>
      <c r="BK9" s="4"/>
      <c r="BL9" s="74" t="s">
        <v>19</v>
      </c>
      <c r="BM9" s="75"/>
      <c r="BN9" s="12" t="s">
        <v>20</v>
      </c>
      <c r="BO9" s="13"/>
      <c r="BP9" s="13"/>
      <c r="BQ9" s="13"/>
      <c r="BR9" s="13"/>
      <c r="BS9" s="13"/>
      <c r="BT9" s="13"/>
      <c r="BU9" s="13"/>
      <c r="BV9" s="13"/>
      <c r="BW9" s="13"/>
      <c r="BX9" s="13"/>
      <c r="BY9" s="14"/>
    </row>
    <row r="10" spans="1:78" ht="18.75" customHeight="1" x14ac:dyDescent="0.15">
      <c r="A10" s="2"/>
      <c r="B10" s="76" t="str">
        <f>データ!$N$6</f>
        <v>-</v>
      </c>
      <c r="C10" s="77"/>
      <c r="D10" s="77"/>
      <c r="E10" s="77"/>
      <c r="F10" s="77"/>
      <c r="G10" s="77"/>
      <c r="H10" s="77"/>
      <c r="I10" s="76">
        <f>データ!$O$6</f>
        <v>87.09</v>
      </c>
      <c r="J10" s="77"/>
      <c r="K10" s="77"/>
      <c r="L10" s="77"/>
      <c r="M10" s="77"/>
      <c r="N10" s="77"/>
      <c r="O10" s="78"/>
      <c r="P10" s="79">
        <f>データ!$P$6</f>
        <v>81.39</v>
      </c>
      <c r="Q10" s="79"/>
      <c r="R10" s="79"/>
      <c r="S10" s="79"/>
      <c r="T10" s="79"/>
      <c r="U10" s="79"/>
      <c r="V10" s="79"/>
      <c r="W10" s="80">
        <f>データ!$Q$6</f>
        <v>5351</v>
      </c>
      <c r="X10" s="80"/>
      <c r="Y10" s="80"/>
      <c r="Z10" s="80"/>
      <c r="AA10" s="80"/>
      <c r="AB10" s="80"/>
      <c r="AC10" s="80"/>
      <c r="AD10" s="2"/>
      <c r="AE10" s="2"/>
      <c r="AF10" s="2"/>
      <c r="AG10" s="2"/>
      <c r="AH10" s="5"/>
      <c r="AI10" s="5"/>
      <c r="AJ10" s="5"/>
      <c r="AK10" s="5"/>
      <c r="AL10" s="80">
        <f>データ!$U$6</f>
        <v>19421</v>
      </c>
      <c r="AM10" s="80"/>
      <c r="AN10" s="80"/>
      <c r="AO10" s="80"/>
      <c r="AP10" s="80"/>
      <c r="AQ10" s="80"/>
      <c r="AR10" s="80"/>
      <c r="AS10" s="80"/>
      <c r="AT10" s="76">
        <f>データ!$V$6</f>
        <v>64.34</v>
      </c>
      <c r="AU10" s="77"/>
      <c r="AV10" s="77"/>
      <c r="AW10" s="77"/>
      <c r="AX10" s="77"/>
      <c r="AY10" s="77"/>
      <c r="AZ10" s="77"/>
      <c r="BA10" s="77"/>
      <c r="BB10" s="79">
        <f>データ!$W$6</f>
        <v>301.85000000000002</v>
      </c>
      <c r="BC10" s="79"/>
      <c r="BD10" s="79"/>
      <c r="BE10" s="79"/>
      <c r="BF10" s="79"/>
      <c r="BG10" s="79"/>
      <c r="BH10" s="79"/>
      <c r="BI10" s="79"/>
      <c r="BJ10" s="2"/>
      <c r="BK10" s="2"/>
      <c r="BL10" s="81" t="s">
        <v>21</v>
      </c>
      <c r="BM10" s="82"/>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71" t="s">
        <v>119</v>
      </c>
      <c r="BM16" s="72"/>
      <c r="BN16" s="72"/>
      <c r="BO16" s="72"/>
      <c r="BP16" s="72"/>
      <c r="BQ16" s="72"/>
      <c r="BR16" s="72"/>
      <c r="BS16" s="72"/>
      <c r="BT16" s="72"/>
      <c r="BU16" s="72"/>
      <c r="BV16" s="72"/>
      <c r="BW16" s="72"/>
      <c r="BX16" s="72"/>
      <c r="BY16" s="72"/>
      <c r="BZ16" s="7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57" t="s">
        <v>30</v>
      </c>
      <c r="BM45" s="58"/>
      <c r="BN45" s="58"/>
      <c r="BO45" s="58"/>
      <c r="BP45" s="58"/>
      <c r="BQ45" s="58"/>
      <c r="BR45" s="58"/>
      <c r="BS45" s="58"/>
      <c r="BT45" s="58"/>
      <c r="BU45" s="58"/>
      <c r="BV45" s="58"/>
      <c r="BW45" s="58"/>
      <c r="BX45" s="58"/>
      <c r="BY45" s="58"/>
      <c r="BZ45" s="59"/>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60"/>
      <c r="BM46" s="61"/>
      <c r="BN46" s="61"/>
      <c r="BO46" s="61"/>
      <c r="BP46" s="61"/>
      <c r="BQ46" s="61"/>
      <c r="BR46" s="61"/>
      <c r="BS46" s="61"/>
      <c r="BT46" s="61"/>
      <c r="BU46" s="61"/>
      <c r="BV46" s="61"/>
      <c r="BW46" s="61"/>
      <c r="BX46" s="61"/>
      <c r="BY46" s="61"/>
      <c r="BZ46" s="62"/>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3" t="s">
        <v>35</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0"/>
      <c r="BM60" s="51"/>
      <c r="BN60" s="51"/>
      <c r="BO60" s="51"/>
      <c r="BP60" s="51"/>
      <c r="BQ60" s="51"/>
      <c r="BR60" s="51"/>
      <c r="BS60" s="51"/>
      <c r="BT60" s="51"/>
      <c r="BU60" s="51"/>
      <c r="BV60" s="51"/>
      <c r="BW60" s="51"/>
      <c r="BX60" s="51"/>
      <c r="BY60" s="51"/>
      <c r="BZ60" s="52"/>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8" t="s">
        <v>62</v>
      </c>
      <c r="I3" s="99"/>
      <c r="J3" s="99"/>
      <c r="K3" s="99"/>
      <c r="L3" s="99"/>
      <c r="M3" s="99"/>
      <c r="N3" s="99"/>
      <c r="O3" s="99"/>
      <c r="P3" s="99"/>
      <c r="Q3" s="99"/>
      <c r="R3" s="99"/>
      <c r="S3" s="99"/>
      <c r="T3" s="99"/>
      <c r="U3" s="99"/>
      <c r="V3" s="99"/>
      <c r="W3" s="100"/>
      <c r="X3" s="104" t="s">
        <v>63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64</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15">
      <c r="A4" s="29" t="s">
        <v>65</v>
      </c>
      <c r="B4" s="31"/>
      <c r="C4" s="31"/>
      <c r="D4" s="31"/>
      <c r="E4" s="31"/>
      <c r="F4" s="31"/>
      <c r="G4" s="31"/>
      <c r="H4" s="101"/>
      <c r="I4" s="102"/>
      <c r="J4" s="102"/>
      <c r="K4" s="102"/>
      <c r="L4" s="102"/>
      <c r="M4" s="102"/>
      <c r="N4" s="102"/>
      <c r="O4" s="102"/>
      <c r="P4" s="102"/>
      <c r="Q4" s="102"/>
      <c r="R4" s="102"/>
      <c r="S4" s="102"/>
      <c r="T4" s="102"/>
      <c r="U4" s="102"/>
      <c r="V4" s="102"/>
      <c r="W4" s="103"/>
      <c r="X4" s="97" t="s">
        <v>66</v>
      </c>
      <c r="Y4" s="97"/>
      <c r="Z4" s="97"/>
      <c r="AA4" s="97"/>
      <c r="AB4" s="97"/>
      <c r="AC4" s="97"/>
      <c r="AD4" s="97"/>
      <c r="AE4" s="97"/>
      <c r="AF4" s="97"/>
      <c r="AG4" s="97"/>
      <c r="AH4" s="97"/>
      <c r="AI4" s="97" t="s">
        <v>67</v>
      </c>
      <c r="AJ4" s="97"/>
      <c r="AK4" s="97"/>
      <c r="AL4" s="97"/>
      <c r="AM4" s="97"/>
      <c r="AN4" s="97"/>
      <c r="AO4" s="97"/>
      <c r="AP4" s="97"/>
      <c r="AQ4" s="97"/>
      <c r="AR4" s="97"/>
      <c r="AS4" s="97"/>
      <c r="AT4" s="97" t="s">
        <v>68</v>
      </c>
      <c r="AU4" s="97"/>
      <c r="AV4" s="97"/>
      <c r="AW4" s="97"/>
      <c r="AX4" s="97"/>
      <c r="AY4" s="97"/>
      <c r="AZ4" s="97"/>
      <c r="BA4" s="97"/>
      <c r="BB4" s="97"/>
      <c r="BC4" s="97"/>
      <c r="BD4" s="97"/>
      <c r="BE4" s="97" t="s">
        <v>69</v>
      </c>
      <c r="BF4" s="97"/>
      <c r="BG4" s="97"/>
      <c r="BH4" s="97"/>
      <c r="BI4" s="97"/>
      <c r="BJ4" s="97"/>
      <c r="BK4" s="97"/>
      <c r="BL4" s="97"/>
      <c r="BM4" s="97"/>
      <c r="BN4" s="97"/>
      <c r="BO4" s="97"/>
      <c r="BP4" s="97" t="s">
        <v>70</v>
      </c>
      <c r="BQ4" s="97"/>
      <c r="BR4" s="97"/>
      <c r="BS4" s="97"/>
      <c r="BT4" s="97"/>
      <c r="BU4" s="97"/>
      <c r="BV4" s="97"/>
      <c r="BW4" s="97"/>
      <c r="BX4" s="97"/>
      <c r="BY4" s="97"/>
      <c r="BZ4" s="97"/>
      <c r="CA4" s="97" t="s">
        <v>71</v>
      </c>
      <c r="CB4" s="97"/>
      <c r="CC4" s="97"/>
      <c r="CD4" s="97"/>
      <c r="CE4" s="97"/>
      <c r="CF4" s="97"/>
      <c r="CG4" s="97"/>
      <c r="CH4" s="97"/>
      <c r="CI4" s="97"/>
      <c r="CJ4" s="97"/>
      <c r="CK4" s="97"/>
      <c r="CL4" s="97" t="s">
        <v>72</v>
      </c>
      <c r="CM4" s="97"/>
      <c r="CN4" s="97"/>
      <c r="CO4" s="97"/>
      <c r="CP4" s="97"/>
      <c r="CQ4" s="97"/>
      <c r="CR4" s="97"/>
      <c r="CS4" s="97"/>
      <c r="CT4" s="97"/>
      <c r="CU4" s="97"/>
      <c r="CV4" s="97"/>
      <c r="CW4" s="97" t="s">
        <v>73</v>
      </c>
      <c r="CX4" s="97"/>
      <c r="CY4" s="97"/>
      <c r="CZ4" s="97"/>
      <c r="DA4" s="97"/>
      <c r="DB4" s="97"/>
      <c r="DC4" s="97"/>
      <c r="DD4" s="97"/>
      <c r="DE4" s="97"/>
      <c r="DF4" s="97"/>
      <c r="DG4" s="97"/>
      <c r="DH4" s="97" t="s">
        <v>74</v>
      </c>
      <c r="DI4" s="97"/>
      <c r="DJ4" s="97"/>
      <c r="DK4" s="97"/>
      <c r="DL4" s="97"/>
      <c r="DM4" s="97"/>
      <c r="DN4" s="97"/>
      <c r="DO4" s="97"/>
      <c r="DP4" s="97"/>
      <c r="DQ4" s="97"/>
      <c r="DR4" s="97"/>
      <c r="DS4" s="97" t="s">
        <v>75</v>
      </c>
      <c r="DT4" s="97"/>
      <c r="DU4" s="97"/>
      <c r="DV4" s="97"/>
      <c r="DW4" s="97"/>
      <c r="DX4" s="97"/>
      <c r="DY4" s="97"/>
      <c r="DZ4" s="97"/>
      <c r="EA4" s="97"/>
      <c r="EB4" s="97"/>
      <c r="EC4" s="97"/>
      <c r="ED4" s="97" t="s">
        <v>76</v>
      </c>
      <c r="EE4" s="97"/>
      <c r="EF4" s="97"/>
      <c r="EG4" s="97"/>
      <c r="EH4" s="97"/>
      <c r="EI4" s="97"/>
      <c r="EJ4" s="97"/>
      <c r="EK4" s="97"/>
      <c r="EL4" s="97"/>
      <c r="EM4" s="97"/>
      <c r="EN4" s="97"/>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414255</v>
      </c>
      <c r="D6" s="34">
        <f t="shared" si="3"/>
        <v>46</v>
      </c>
      <c r="E6" s="34">
        <f t="shared" si="3"/>
        <v>1</v>
      </c>
      <c r="F6" s="34">
        <f t="shared" si="3"/>
        <v>0</v>
      </c>
      <c r="G6" s="34">
        <f t="shared" si="3"/>
        <v>1</v>
      </c>
      <c r="H6" s="34" t="str">
        <f t="shared" si="3"/>
        <v>佐賀県　白石町</v>
      </c>
      <c r="I6" s="34" t="str">
        <f t="shared" si="3"/>
        <v>法適用</v>
      </c>
      <c r="J6" s="34" t="str">
        <f t="shared" si="3"/>
        <v>水道事業</v>
      </c>
      <c r="K6" s="34" t="str">
        <f t="shared" si="3"/>
        <v>末端給水事業</v>
      </c>
      <c r="L6" s="34" t="str">
        <f t="shared" si="3"/>
        <v>A6</v>
      </c>
      <c r="M6" s="34">
        <f t="shared" si="3"/>
        <v>0</v>
      </c>
      <c r="N6" s="35" t="str">
        <f t="shared" si="3"/>
        <v>-</v>
      </c>
      <c r="O6" s="35">
        <f t="shared" si="3"/>
        <v>87.09</v>
      </c>
      <c r="P6" s="35">
        <f t="shared" si="3"/>
        <v>81.39</v>
      </c>
      <c r="Q6" s="35">
        <f t="shared" si="3"/>
        <v>5351</v>
      </c>
      <c r="R6" s="35">
        <f t="shared" si="3"/>
        <v>24010</v>
      </c>
      <c r="S6" s="35">
        <f t="shared" si="3"/>
        <v>99.56</v>
      </c>
      <c r="T6" s="35">
        <f t="shared" si="3"/>
        <v>241.16</v>
      </c>
      <c r="U6" s="35">
        <f t="shared" si="3"/>
        <v>19421</v>
      </c>
      <c r="V6" s="35">
        <f t="shared" si="3"/>
        <v>64.34</v>
      </c>
      <c r="W6" s="35">
        <f t="shared" si="3"/>
        <v>301.85000000000002</v>
      </c>
      <c r="X6" s="36">
        <f>IF(X7="",NA(),X7)</f>
        <v>98.1</v>
      </c>
      <c r="Y6" s="36">
        <f t="shared" ref="Y6:AG6" si="4">IF(Y7="",NA(),Y7)</f>
        <v>102.51</v>
      </c>
      <c r="Z6" s="36">
        <f t="shared" si="4"/>
        <v>96.88</v>
      </c>
      <c r="AA6" s="36">
        <f t="shared" si="4"/>
        <v>91.28</v>
      </c>
      <c r="AB6" s="36">
        <f t="shared" si="4"/>
        <v>103.32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3509.6</v>
      </c>
      <c r="AU6" s="36">
        <f t="shared" ref="AU6:BC6" si="6">IF(AU7="",NA(),AU7)</f>
        <v>4095.9</v>
      </c>
      <c r="AV6" s="36">
        <f t="shared" si="6"/>
        <v>1819.25</v>
      </c>
      <c r="AW6" s="36">
        <f t="shared" si="6"/>
        <v>1754.68</v>
      </c>
      <c r="AX6" s="36">
        <f t="shared" si="6"/>
        <v>1725.93</v>
      </c>
      <c r="AY6" s="36">
        <f t="shared" si="6"/>
        <v>915.5</v>
      </c>
      <c r="AZ6" s="36">
        <f t="shared" si="6"/>
        <v>963.24</v>
      </c>
      <c r="BA6" s="36">
        <f t="shared" si="6"/>
        <v>381.53</v>
      </c>
      <c r="BB6" s="36">
        <f t="shared" si="6"/>
        <v>391.54</v>
      </c>
      <c r="BC6" s="36">
        <f t="shared" si="6"/>
        <v>384.34</v>
      </c>
      <c r="BD6" s="35" t="str">
        <f>IF(BD7="","",IF(BD7="-","【-】","【"&amp;SUBSTITUTE(TEXT(BD7,"#,##0.00"),"-","△")&amp;"】"))</f>
        <v>【262.87】</v>
      </c>
      <c r="BE6" s="36">
        <f>IF(BE7="",NA(),BE7)</f>
        <v>141.41</v>
      </c>
      <c r="BF6" s="36">
        <f t="shared" ref="BF6:BN6" si="7">IF(BF7="",NA(),BF7)</f>
        <v>132.56</v>
      </c>
      <c r="BG6" s="36">
        <f t="shared" si="7"/>
        <v>127.02</v>
      </c>
      <c r="BH6" s="36">
        <f t="shared" si="7"/>
        <v>118.57</v>
      </c>
      <c r="BI6" s="36">
        <f t="shared" si="7"/>
        <v>110.36</v>
      </c>
      <c r="BJ6" s="36">
        <f t="shared" si="7"/>
        <v>404.78</v>
      </c>
      <c r="BK6" s="36">
        <f t="shared" si="7"/>
        <v>400.38</v>
      </c>
      <c r="BL6" s="36">
        <f t="shared" si="7"/>
        <v>393.27</v>
      </c>
      <c r="BM6" s="36">
        <f t="shared" si="7"/>
        <v>386.97</v>
      </c>
      <c r="BN6" s="36">
        <f t="shared" si="7"/>
        <v>380.58</v>
      </c>
      <c r="BO6" s="35" t="str">
        <f>IF(BO7="","",IF(BO7="-","【-】","【"&amp;SUBSTITUTE(TEXT(BO7,"#,##0.00"),"-","△")&amp;"】"))</f>
        <v>【270.87】</v>
      </c>
      <c r="BP6" s="36">
        <f>IF(BP7="",NA(),BP7)</f>
        <v>83.25</v>
      </c>
      <c r="BQ6" s="36">
        <f t="shared" ref="BQ6:BY6" si="8">IF(BQ7="",NA(),BQ7)</f>
        <v>89.02</v>
      </c>
      <c r="BR6" s="36">
        <f t="shared" si="8"/>
        <v>85.59</v>
      </c>
      <c r="BS6" s="36">
        <f t="shared" si="8"/>
        <v>83.56</v>
      </c>
      <c r="BT6" s="36">
        <f t="shared" si="8"/>
        <v>88.99</v>
      </c>
      <c r="BU6" s="36">
        <f t="shared" si="8"/>
        <v>98.07</v>
      </c>
      <c r="BV6" s="36">
        <f t="shared" si="8"/>
        <v>96.56</v>
      </c>
      <c r="BW6" s="36">
        <f t="shared" si="8"/>
        <v>100.47</v>
      </c>
      <c r="BX6" s="36">
        <f t="shared" si="8"/>
        <v>101.72</v>
      </c>
      <c r="BY6" s="36">
        <f t="shared" si="8"/>
        <v>102.38</v>
      </c>
      <c r="BZ6" s="35" t="str">
        <f>IF(BZ7="","",IF(BZ7="-","【-】","【"&amp;SUBSTITUTE(TEXT(BZ7,"#,##0.00"),"-","△")&amp;"】"))</f>
        <v>【105.59】</v>
      </c>
      <c r="CA6" s="36">
        <f>IF(CA7="",NA(),CA7)</f>
        <v>327.16000000000003</v>
      </c>
      <c r="CB6" s="36">
        <f t="shared" ref="CB6:CJ6" si="9">IF(CB7="",NA(),CB7)</f>
        <v>306.62</v>
      </c>
      <c r="CC6" s="36">
        <f t="shared" si="9"/>
        <v>319.26</v>
      </c>
      <c r="CD6" s="36">
        <f t="shared" si="9"/>
        <v>326.7</v>
      </c>
      <c r="CE6" s="36">
        <f t="shared" si="9"/>
        <v>306.7</v>
      </c>
      <c r="CF6" s="36">
        <f t="shared" si="9"/>
        <v>172.26</v>
      </c>
      <c r="CG6" s="36">
        <f t="shared" si="9"/>
        <v>177.14</v>
      </c>
      <c r="CH6" s="36">
        <f t="shared" si="9"/>
        <v>169.82</v>
      </c>
      <c r="CI6" s="36">
        <f t="shared" si="9"/>
        <v>168.2</v>
      </c>
      <c r="CJ6" s="36">
        <f t="shared" si="9"/>
        <v>168.67</v>
      </c>
      <c r="CK6" s="35" t="str">
        <f>IF(CK7="","",IF(CK7="-","【-】","【"&amp;SUBSTITUTE(TEXT(CK7,"#,##0.00"),"-","△")&amp;"】"))</f>
        <v>【163.27】</v>
      </c>
      <c r="CL6" s="36">
        <f>IF(CL7="",NA(),CL7)</f>
        <v>53.28</v>
      </c>
      <c r="CM6" s="36">
        <f t="shared" ref="CM6:CU6" si="10">IF(CM7="",NA(),CM7)</f>
        <v>54.56</v>
      </c>
      <c r="CN6" s="36">
        <f t="shared" si="10"/>
        <v>52.39</v>
      </c>
      <c r="CO6" s="36">
        <f t="shared" si="10"/>
        <v>51.68</v>
      </c>
      <c r="CP6" s="36">
        <f t="shared" si="10"/>
        <v>51.78</v>
      </c>
      <c r="CQ6" s="36">
        <f t="shared" si="10"/>
        <v>55.68</v>
      </c>
      <c r="CR6" s="36">
        <f t="shared" si="10"/>
        <v>55.64</v>
      </c>
      <c r="CS6" s="36">
        <f t="shared" si="10"/>
        <v>55.13</v>
      </c>
      <c r="CT6" s="36">
        <f t="shared" si="10"/>
        <v>54.77</v>
      </c>
      <c r="CU6" s="36">
        <f t="shared" si="10"/>
        <v>54.92</v>
      </c>
      <c r="CV6" s="35" t="str">
        <f>IF(CV7="","",IF(CV7="-","【-】","【"&amp;SUBSTITUTE(TEXT(CV7,"#,##0.00"),"-","△")&amp;"】"))</f>
        <v>【59.94】</v>
      </c>
      <c r="CW6" s="36">
        <f>IF(CW7="",NA(),CW7)</f>
        <v>84.34</v>
      </c>
      <c r="CX6" s="36">
        <f t="shared" ref="CX6:DF6" si="11">IF(CX7="",NA(),CX7)</f>
        <v>82.89</v>
      </c>
      <c r="CY6" s="36">
        <f t="shared" si="11"/>
        <v>84.68</v>
      </c>
      <c r="CZ6" s="36">
        <f t="shared" si="11"/>
        <v>85.94</v>
      </c>
      <c r="DA6" s="36">
        <f t="shared" si="11"/>
        <v>85.93</v>
      </c>
      <c r="DB6" s="36">
        <f t="shared" si="11"/>
        <v>83.18</v>
      </c>
      <c r="DC6" s="36">
        <f t="shared" si="11"/>
        <v>83.09</v>
      </c>
      <c r="DD6" s="36">
        <f t="shared" si="11"/>
        <v>83</v>
      </c>
      <c r="DE6" s="36">
        <f t="shared" si="11"/>
        <v>82.89</v>
      </c>
      <c r="DF6" s="36">
        <f t="shared" si="11"/>
        <v>82.66</v>
      </c>
      <c r="DG6" s="35" t="str">
        <f>IF(DG7="","",IF(DG7="-","【-】","【"&amp;SUBSTITUTE(TEXT(DG7,"#,##0.00"),"-","△")&amp;"】"))</f>
        <v>【90.22】</v>
      </c>
      <c r="DH6" s="36">
        <f>IF(DH7="",NA(),DH7)</f>
        <v>28.83</v>
      </c>
      <c r="DI6" s="36">
        <f t="shared" ref="DI6:DQ6" si="12">IF(DI7="",NA(),DI7)</f>
        <v>30.04</v>
      </c>
      <c r="DJ6" s="36">
        <f t="shared" si="12"/>
        <v>47.55</v>
      </c>
      <c r="DK6" s="36">
        <f t="shared" si="12"/>
        <v>49.45</v>
      </c>
      <c r="DL6" s="36">
        <f t="shared" si="12"/>
        <v>51.3</v>
      </c>
      <c r="DM6" s="36">
        <f t="shared" si="12"/>
        <v>38.07</v>
      </c>
      <c r="DN6" s="36">
        <f t="shared" si="12"/>
        <v>39.06</v>
      </c>
      <c r="DO6" s="36">
        <f t="shared" si="12"/>
        <v>46.66</v>
      </c>
      <c r="DP6" s="36">
        <f t="shared" si="12"/>
        <v>47.46</v>
      </c>
      <c r="DQ6" s="36">
        <f t="shared" si="12"/>
        <v>48.49</v>
      </c>
      <c r="DR6" s="35" t="str">
        <f>IF(DR7="","",IF(DR7="-","【-】","【"&amp;SUBSTITUTE(TEXT(DR7,"#,##0.00"),"-","△")&amp;"】"))</f>
        <v>【47.91】</v>
      </c>
      <c r="DS6" s="36">
        <f>IF(DS7="",NA(),DS7)</f>
        <v>8.67</v>
      </c>
      <c r="DT6" s="36">
        <f t="shared" ref="DT6:EB6" si="13">IF(DT7="",NA(),DT7)</f>
        <v>9.36</v>
      </c>
      <c r="DU6" s="36">
        <f t="shared" si="13"/>
        <v>9</v>
      </c>
      <c r="DV6" s="36">
        <f t="shared" si="13"/>
        <v>8.99</v>
      </c>
      <c r="DW6" s="36">
        <f t="shared" si="13"/>
        <v>8.67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0.39</v>
      </c>
      <c r="EE6" s="36">
        <f t="shared" ref="EE6:EM6" si="14">IF(EE7="",NA(),EE7)</f>
        <v>0.89</v>
      </c>
      <c r="EF6" s="36">
        <f t="shared" si="14"/>
        <v>1.02</v>
      </c>
      <c r="EG6" s="36">
        <f t="shared" si="14"/>
        <v>0.8</v>
      </c>
      <c r="EH6" s="36">
        <f t="shared" si="14"/>
        <v>0.92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414255</v>
      </c>
      <c r="D7" s="38">
        <v>46</v>
      </c>
      <c r="E7" s="38">
        <v>1</v>
      </c>
      <c r="F7" s="38">
        <v>0</v>
      </c>
      <c r="G7" s="38">
        <v>1</v>
      </c>
      <c r="H7" s="38" t="s">
        <v>105</v>
      </c>
      <c r="I7" s="38" t="s">
        <v>106</v>
      </c>
      <c r="J7" s="38" t="s">
        <v>107</v>
      </c>
      <c r="K7" s="38" t="s">
        <v>108</v>
      </c>
      <c r="L7" s="38" t="s">
        <v>109</v>
      </c>
      <c r="M7" s="38"/>
      <c r="N7" s="39" t="s">
        <v>110</v>
      </c>
      <c r="O7" s="39">
        <v>87.09</v>
      </c>
      <c r="P7" s="39">
        <v>81.39</v>
      </c>
      <c r="Q7" s="39">
        <v>5351</v>
      </c>
      <c r="R7" s="39">
        <v>24010</v>
      </c>
      <c r="S7" s="39">
        <v>99.56</v>
      </c>
      <c r="T7" s="39">
        <v>241.16</v>
      </c>
      <c r="U7" s="39">
        <v>19421</v>
      </c>
      <c r="V7" s="39">
        <v>64.34</v>
      </c>
      <c r="W7" s="39">
        <v>301.85000000000002</v>
      </c>
      <c r="X7" s="39">
        <v>98.1</v>
      </c>
      <c r="Y7" s="39">
        <v>102.51</v>
      </c>
      <c r="Z7" s="39">
        <v>96.88</v>
      </c>
      <c r="AA7" s="39">
        <v>91.28</v>
      </c>
      <c r="AB7" s="39">
        <v>103.32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3509.6</v>
      </c>
      <c r="AU7" s="39">
        <v>4095.9</v>
      </c>
      <c r="AV7" s="39">
        <v>1819.25</v>
      </c>
      <c r="AW7" s="39">
        <v>1754.68</v>
      </c>
      <c r="AX7" s="39">
        <v>1725.93</v>
      </c>
      <c r="AY7" s="39">
        <v>915.5</v>
      </c>
      <c r="AZ7" s="39">
        <v>963.24</v>
      </c>
      <c r="BA7" s="39">
        <v>381.53</v>
      </c>
      <c r="BB7" s="39">
        <v>391.54</v>
      </c>
      <c r="BC7" s="39">
        <v>384.34</v>
      </c>
      <c r="BD7" s="39">
        <v>262.87</v>
      </c>
      <c r="BE7" s="39">
        <v>141.41</v>
      </c>
      <c r="BF7" s="39">
        <v>132.56</v>
      </c>
      <c r="BG7" s="39">
        <v>127.02</v>
      </c>
      <c r="BH7" s="39">
        <v>118.57</v>
      </c>
      <c r="BI7" s="39">
        <v>110.36</v>
      </c>
      <c r="BJ7" s="39">
        <v>404.78</v>
      </c>
      <c r="BK7" s="39">
        <v>400.38</v>
      </c>
      <c r="BL7" s="39">
        <v>393.27</v>
      </c>
      <c r="BM7" s="39">
        <v>386.97</v>
      </c>
      <c r="BN7" s="39">
        <v>380.58</v>
      </c>
      <c r="BO7" s="39">
        <v>270.87</v>
      </c>
      <c r="BP7" s="39">
        <v>83.25</v>
      </c>
      <c r="BQ7" s="39">
        <v>89.02</v>
      </c>
      <c r="BR7" s="39">
        <v>85.59</v>
      </c>
      <c r="BS7" s="39">
        <v>83.56</v>
      </c>
      <c r="BT7" s="39">
        <v>88.99</v>
      </c>
      <c r="BU7" s="39">
        <v>98.07</v>
      </c>
      <c r="BV7" s="39">
        <v>96.56</v>
      </c>
      <c r="BW7" s="39">
        <v>100.47</v>
      </c>
      <c r="BX7" s="39">
        <v>101.72</v>
      </c>
      <c r="BY7" s="39">
        <v>102.38</v>
      </c>
      <c r="BZ7" s="39">
        <v>105.59</v>
      </c>
      <c r="CA7" s="39">
        <v>327.16000000000003</v>
      </c>
      <c r="CB7" s="39">
        <v>306.62</v>
      </c>
      <c r="CC7" s="39">
        <v>319.26</v>
      </c>
      <c r="CD7" s="39">
        <v>326.7</v>
      </c>
      <c r="CE7" s="39">
        <v>306.7</v>
      </c>
      <c r="CF7" s="39">
        <v>172.26</v>
      </c>
      <c r="CG7" s="39">
        <v>177.14</v>
      </c>
      <c r="CH7" s="39">
        <v>169.82</v>
      </c>
      <c r="CI7" s="39">
        <v>168.2</v>
      </c>
      <c r="CJ7" s="39">
        <v>168.67</v>
      </c>
      <c r="CK7" s="39">
        <v>163.27000000000001</v>
      </c>
      <c r="CL7" s="39">
        <v>53.28</v>
      </c>
      <c r="CM7" s="39">
        <v>54.56</v>
      </c>
      <c r="CN7" s="39">
        <v>52.39</v>
      </c>
      <c r="CO7" s="39">
        <v>51.68</v>
      </c>
      <c r="CP7" s="39">
        <v>51.78</v>
      </c>
      <c r="CQ7" s="39">
        <v>55.68</v>
      </c>
      <c r="CR7" s="39">
        <v>55.64</v>
      </c>
      <c r="CS7" s="39">
        <v>55.13</v>
      </c>
      <c r="CT7" s="39">
        <v>54.77</v>
      </c>
      <c r="CU7" s="39">
        <v>54.92</v>
      </c>
      <c r="CV7" s="39">
        <v>59.94</v>
      </c>
      <c r="CW7" s="39">
        <v>84.34</v>
      </c>
      <c r="CX7" s="39">
        <v>82.89</v>
      </c>
      <c r="CY7" s="39">
        <v>84.68</v>
      </c>
      <c r="CZ7" s="39">
        <v>85.94</v>
      </c>
      <c r="DA7" s="39">
        <v>85.93</v>
      </c>
      <c r="DB7" s="39">
        <v>83.18</v>
      </c>
      <c r="DC7" s="39">
        <v>83.09</v>
      </c>
      <c r="DD7" s="39">
        <v>83</v>
      </c>
      <c r="DE7" s="39">
        <v>82.89</v>
      </c>
      <c r="DF7" s="39">
        <v>82.66</v>
      </c>
      <c r="DG7" s="39">
        <v>90.22</v>
      </c>
      <c r="DH7" s="39">
        <v>28.83</v>
      </c>
      <c r="DI7" s="39">
        <v>30.04</v>
      </c>
      <c r="DJ7" s="39">
        <v>47.55</v>
      </c>
      <c r="DK7" s="39">
        <v>49.45</v>
      </c>
      <c r="DL7" s="39">
        <v>51.3</v>
      </c>
      <c r="DM7" s="39">
        <v>38.07</v>
      </c>
      <c r="DN7" s="39">
        <v>39.06</v>
      </c>
      <c r="DO7" s="39">
        <v>46.66</v>
      </c>
      <c r="DP7" s="39">
        <v>47.46</v>
      </c>
      <c r="DQ7" s="39">
        <v>48.49</v>
      </c>
      <c r="DR7" s="39">
        <v>47.91</v>
      </c>
      <c r="DS7" s="39">
        <v>8.67</v>
      </c>
      <c r="DT7" s="39">
        <v>9.36</v>
      </c>
      <c r="DU7" s="39">
        <v>9</v>
      </c>
      <c r="DV7" s="39">
        <v>8.99</v>
      </c>
      <c r="DW7" s="39">
        <v>8.67</v>
      </c>
      <c r="DX7" s="39">
        <v>7.73</v>
      </c>
      <c r="DY7" s="39">
        <v>8.8699999999999992</v>
      </c>
      <c r="DZ7" s="39">
        <v>9.85</v>
      </c>
      <c r="EA7" s="39">
        <v>9.7100000000000009</v>
      </c>
      <c r="EB7" s="39">
        <v>12.79</v>
      </c>
      <c r="EC7" s="39">
        <v>15</v>
      </c>
      <c r="ED7" s="39">
        <v>0.39</v>
      </c>
      <c r="EE7" s="39">
        <v>0.89</v>
      </c>
      <c r="EF7" s="39">
        <v>1.02</v>
      </c>
      <c r="EG7" s="39">
        <v>0.8</v>
      </c>
      <c r="EH7" s="39">
        <v>0.92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2018-02-06T23:46:27Z</cp:lastPrinted>
  <dcterms:created xsi:type="dcterms:W3CDTF">2017-12-25T01:37:05Z</dcterms:created>
  <dcterms:modified xsi:type="dcterms:W3CDTF">2018-02-20T07:41:41Z</dcterms:modified>
  <cp:category/>
</cp:coreProperties>
</file>